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орма 1" sheetId="1" r:id="rId1"/>
    <sheet name="форма 2" sheetId="2" r:id="rId2"/>
    <sheet name="форма 3" sheetId="3" r:id="rId3"/>
    <sheet name="форма 6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<sst xmlns="http://schemas.openxmlformats.org/spreadsheetml/2006/main" count="410" uniqueCount="191">
  <si>
    <t>Форма  1</t>
  </si>
  <si>
    <t>Отчет об использовании бюджетных ассигнований бюджета</t>
  </si>
  <si>
    <t>муниципального образования "Город Горно-Алтайск" на</t>
  </si>
  <si>
    <r>
      <t xml:space="preserve">Наименование муниципальной программы: </t>
    </r>
    <r>
      <rPr>
        <sz val="12"/>
        <color indexed="8"/>
        <rFont val="Times New Roman"/>
        <family val="1"/>
      </rPr>
      <t>«Развитие жилищно-коммунального хозяйства в муниципальном образовании «Город Горно-Алтайск» на 2014-2019 годы»</t>
    </r>
  </si>
  <si>
    <t>Статус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</si>
  <si>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</si>
  <si>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</si>
  <si>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Код муниципальной программы</t>
  </si>
  <si>
    <t>Код бюджетной классификации</t>
  </si>
  <si>
    <t>Расходы бюджета муниципального образования "Город Горно-Алтайск", тыс. рублей</t>
  </si>
  <si>
    <t>Кассовые расходы, %</t>
  </si>
  <si>
    <t>МП &lt;1&gt;</t>
  </si>
  <si>
    <t>ПП &lt;2&gt;</t>
  </si>
  <si>
    <t>ОМ &lt;3&gt;</t>
  </si>
  <si>
    <t>М &lt;4&gt;</t>
  </si>
  <si>
    <t>ГРБС &lt;5&gt;</t>
  </si>
  <si>
    <t>РЗ &lt;6&gt;</t>
  </si>
  <si>
    <t>ПР &lt;7&gt;</t>
  </si>
  <si>
    <t>ЦС &lt;8&gt;</t>
  </si>
  <si>
    <t>ВР &lt;9&gt;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</si>
  <si>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</si>
  <si>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</si>
  <si>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</si>
  <si>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</t>
  </si>
  <si>
    <t>к плану на отчетную дату</t>
  </si>
  <si>
    <t>Муниципальная программа</t>
  </si>
  <si>
    <t>«Развитие жилищно-коммунального хозяйства в муниципальном образовании «Город Горно-Алтайск» на 2014-2019 годы»</t>
  </si>
  <si>
    <t>всего</t>
  </si>
  <si>
    <t>Администрация города Горно-Алтайска, Муниципальное Учреждение "Финансовое Управление администрации муниципального образования города Горно-Алтайска", Муниципальное учреждение "Управление по имуществу и земельным отношениям города Горно-Алтайска", Отдел по делам молодежи Администрации города Горно-Алтайска, Отдел экономики ЖКХ Администрации города Горно-Алтайска, Отдел жилищной политики Администрации города Горно-Алтайска</t>
  </si>
  <si>
    <t>Подпрограмма 1</t>
  </si>
  <si>
    <t>"Улучшение жилищных условий граждан в муниципальном образовании "Город Горно-Алтайск" на 2014 - 2019 годы"</t>
  </si>
  <si>
    <t>Отдел экономики ЖКХ Администрации города Горно-Алтайска, Муниципальное учреждение "Управление по имуществу и земельным отношениям города Горно-Алтайска", Отдел по делам молодежи Администрации города Горно-Алтайска, Отдел жилищной политики Администрации города Горно-Алтайска</t>
  </si>
  <si>
    <t>Основное мероприятие 1</t>
  </si>
  <si>
    <t>Обеспечение жильем молодых семей в городе Горно-Алтайске</t>
  </si>
  <si>
    <t>Основное мероприятие 2</t>
  </si>
  <si>
    <t>Переселение граждан из аварийного жилищного фонда в городе Горно-Алтайске</t>
  </si>
  <si>
    <t>Отдел экономики ЖКХ Администрации города Горно-Алтайска, Отдел жилищной политики Администрации города Горно-Алтайска</t>
  </si>
  <si>
    <t>Основное мероприятие 3</t>
  </si>
  <si>
    <t>Проведение капитального ремонта многоквартирных домов в городе Горно-Алтайске</t>
  </si>
  <si>
    <t>Отдел экономики ЖКХ Администрации города Горно-Алтайска</t>
  </si>
  <si>
    <t>Основное мероприятие 4</t>
  </si>
  <si>
    <t>Обеспечение жильем отдельных категорий граждан в городе Горно-Алтайске</t>
  </si>
  <si>
    <t>Подпрограмма 2</t>
  </si>
  <si>
    <t>Развитие коммунального хозяйства в муниципальном образовании «Город Горно-Алтайск"</t>
  </si>
  <si>
    <t>Отдел экономики ЖКХ Администрации города Горно-Алтайска, Муниципальное Учреждение "Финансовое Управление администрации муниципального образования города Горно-Алтайска"</t>
  </si>
  <si>
    <t>Энергосбережение и повышение энергетической эффективности в городе Горно-Алтайске</t>
  </si>
  <si>
    <t>Развитие и поддержка предприятий жилищно-коммунального хозяйства города Горно-Алтайска</t>
  </si>
  <si>
    <t>Отчет о расходах на реализацию целей муниципальной программы</t>
  </si>
  <si>
    <t>N п/п</t>
  </si>
  <si>
    <t>Источник финансирования</t>
  </si>
  <si>
    <t>Оценка расходов, тыс. рублей</t>
  </si>
  <si>
    <t>Отношение фактических расходов к оценке расходов, %</t>
  </si>
  <si>
    <t>Оценка расходов (согласно муниципальной программе)</t>
  </si>
  <si>
    <t>Фактические расходы на отчетную дату</t>
  </si>
  <si>
    <t>бюджет муниципального образования "Город Горно-Алтайск"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</si>
  <si>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</si>
  <si>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</si>
  <si>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</si>
  <si>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1.</t>
  </si>
  <si>
    <t>2.</t>
  </si>
  <si>
    <t>3.</t>
  </si>
  <si>
    <t>4.</t>
  </si>
  <si>
    <t>Отчет о выполнении основных мероприятий муниципальной</t>
  </si>
  <si>
    <t>Наименование подпрограммы, основного мероприятия</t>
  </si>
  <si>
    <t>Ответственный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</si>
  <si>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</si>
  <si>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</si>
  <si>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</si>
  <si>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</t>
  </si>
  <si>
    <t>Процент выполнения целевого показателя, для достижения которого реализуется основное мероприятие, мероприятие</t>
  </si>
  <si>
    <r>
      <t xml:space="preserve">Муниципальная программа </t>
    </r>
    <r>
      <rPr>
        <sz val="12"/>
        <color indexed="8"/>
        <rFont val="Times New Roman"/>
        <family val="1"/>
      </rPr>
      <t>«Развитие жилищно-коммунального хозяйства в муниципальном образовании «Город Горно-Алтайск» на 2014-2019 годы»</t>
    </r>
  </si>
  <si>
    <t>1.1.</t>
  </si>
  <si>
    <t>Отдел по делам молодежи Администрации города Горно-Алтайска</t>
  </si>
  <si>
    <t>1.2.</t>
  </si>
  <si>
    <t>1.3.</t>
  </si>
  <si>
    <t>1.4.</t>
  </si>
  <si>
    <t>Отдел жилищной политики Администрации города Горно-Алтайска</t>
  </si>
  <si>
    <t>2.1.</t>
  </si>
  <si>
    <t>2.2.</t>
  </si>
  <si>
    <t>Муниципальное Учреждение "Финансовое Управление администрации муниципального образования города Горно-Алтайска"</t>
  </si>
  <si>
    <t>Отчет о достигнутых значениях целевых показателей</t>
  </si>
  <si>
    <t>Наименование целевого показателя</t>
  </si>
  <si>
    <t>Единица измерения</t>
  </si>
  <si>
    <t>Значения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</si>
  <si>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</si>
  <si>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</si>
  <si>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</si>
  <si>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</si>
  <si>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</si>
  <si>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r>
      <t xml:space="preserve">Муниципальная программа </t>
    </r>
    <r>
      <rPr>
        <sz val="11"/>
        <color indexed="8"/>
        <rFont val="Times New Roman"/>
        <family val="1"/>
      </rPr>
      <t>«Развитие жилищно-коммунального хозяйства в муниципальном образовании «Город Горно-Алтайск» на 2014-2019 годы»</t>
    </r>
  </si>
  <si>
    <t>Уровень износа коммунальной инфраструктуры в городе Горно-Алтайске</t>
  </si>
  <si>
    <t>%</t>
  </si>
  <si>
    <t>Обеспеченность жильем населения города Горно-Алтайска</t>
  </si>
  <si>
    <t>Удельный вес общей площади аварийных многоквартирных домов в городе Горно-Алтайске по отношению к общей площади многоквартирных домов в городе Горно-Алтайске</t>
  </si>
  <si>
    <t>Уровень обеспеченности населения города Горно-Алтайска доступным и комфортным жильем</t>
  </si>
  <si>
    <t>Подпрограмма 1 "Улучшение жилищных условий граждан в муниципальном образовании "Город Горно-Алтайск" на 2014 - 2019 годы"</t>
  </si>
  <si>
    <t>Доля молодых семей города Горно-Алтайска, улучшивших жилищные условия при реализации подпрограммы (в процентах от общего количества молодых семей, нуждающихся в улучшении жилищных условий)</t>
  </si>
  <si>
    <t>Доля отдельных категорий граждан города Горно-Алтайска, улучшивших жилищные условия при реализации подпрограммы (в процентах от общего количества отдельных категорий граждан, нуждающихся в улучшении жилищных условий)</t>
  </si>
  <si>
    <t>Количество многоквартирных домов города Горно-Алтайска, в которых проведен капитальный ремонт</t>
  </si>
  <si>
    <t>единица</t>
  </si>
  <si>
    <t>Количество человек, переселяемых из аварийного жилищного фонда города Горно-Алтайска</t>
  </si>
  <si>
    <t>количество</t>
  </si>
  <si>
    <t>1.5.</t>
  </si>
  <si>
    <t>Количество квадратных метров жилых помещений расселяемых аварийных домов города Горно-Алтайска</t>
  </si>
  <si>
    <t>кв.м.</t>
  </si>
  <si>
    <t>Подпрограмма 2 "Развитие коммунального хозяйства в муниципальном образовании "Город Горно-Алтайск" на 2014 - 2019 годы"</t>
  </si>
  <si>
    <t>Снижение удельного расхода коммунальных ресурсов, потребляемых жителями многоквартирных домов и муниципальных учреждений города Горно-Алтайска</t>
  </si>
  <si>
    <t>Количество энергосервисных договоров (контрактов), заключенных органами местного самоуправления и муниципальными учреждениями города Горно-Алтайска</t>
  </si>
  <si>
    <t>Шт.</t>
  </si>
  <si>
    <t>2.3.</t>
  </si>
  <si>
    <t>Отсутствие превышения уровня платы населения города Горно-Алтайска за коммунальные услуги над установленным предельным индексом изменения размера платы граждан</t>
  </si>
  <si>
    <t>кв. м. на 1 чел.</t>
  </si>
  <si>
    <t xml:space="preserve"> </t>
  </si>
  <si>
    <t xml:space="preserve"> Отдел экономики ЖКХ Администрации города Горно-Алтайска</t>
  </si>
  <si>
    <t>Начальник Отдела ЖКХ МУ "Управление жилищно-коммунального и дорожного хозяйства администрации города Горно-Алтайска"</t>
  </si>
  <si>
    <t>Н.И. Клепикова</t>
  </si>
  <si>
    <t>Форма 7</t>
  </si>
  <si>
    <t>Сведения о внесенных в муниципальную программу</t>
  </si>
  <si>
    <t>Вид нормативного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</si>
  <si>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</si>
  <si>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</si>
  <si>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</si>
  <si>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города Горно-Алтайска</t>
  </si>
  <si>
    <t>Наименование муниципальной программы: «Развитие жилищно-коммунального хозяйства в муниципальном образовании «Город Горно-Алтайск» на 2014-2019 годы»</t>
  </si>
  <si>
    <t>№ п/п</t>
  </si>
  <si>
    <t>изменение целевых показателей муниципальной программы, корректировка расходов по программным мероприятиям</t>
  </si>
  <si>
    <t>10.01.2017 г.</t>
  </si>
  <si>
    <t>приведение в соответствие с текущей структурой администрации</t>
  </si>
  <si>
    <t>ГОДОВОЙ ОТЧЕТ О РЕАЛИЗАЦИИ МУНИЦИПАЛЬНОЙ ПРОГРАММЫ ЗА 2017 ГОД</t>
  </si>
  <si>
    <t>реализацию муниципальной программы по состоянию на 01.01.2018 г.</t>
  </si>
  <si>
    <t>0900000000</t>
  </si>
  <si>
    <t>Основное мероприятие1</t>
  </si>
  <si>
    <t>Муниципальное учреждение "Управление жилищно-коммунального и дорожного хозяйства администрации города Горно-Алтайска</t>
  </si>
  <si>
    <t>Отдел жилишной и социальной политики Администрации города Горно-Алтайска, Отдел закупок Администрации города Горно-Алтайска</t>
  </si>
  <si>
    <t>09103L0001</t>
  </si>
  <si>
    <t>09102S9602</t>
  </si>
  <si>
    <t>09101S9601</t>
  </si>
  <si>
    <t>0910400001</t>
  </si>
  <si>
    <t>Отдел жилишной и социальной политики Администрации города Горно-Алтайска</t>
  </si>
  <si>
    <t>017</t>
  </si>
  <si>
    <t>05</t>
  </si>
  <si>
    <t>02</t>
  </si>
  <si>
    <t xml:space="preserve">Субсидии на строительство (приобретение) и (или) аренду котельных, работающих на природном газе </t>
  </si>
  <si>
    <t xml:space="preserve">Субсидии на осуществление энергосберегающих технических мероприятий на системах теплоснабжения, системах водоснабжения, водоотведения и модернизации оборудования на объектах, участвующих в предоставлении коммунальных услуг </t>
  </si>
  <si>
    <t>Субсидии на осуществление энергосберегающих технических мероприятий на системах теплоснабжения, системах водоснабжения, водоотведения и модернизации оборудования на объектах, участвующих в предоставлении коммунальных услуг в рамках государственной программы Республики Алтай «Развитие жилищно-коммунального и транспортного комплекса»</t>
  </si>
  <si>
    <t>Осуществление энергосберегающих технических мероприятий на системах теплоснабжения и модернизации оборудования на объектах, участвующих в предоставлении коммунальных услуг населению города Горно-Алтайска</t>
  </si>
  <si>
    <t>0920000000</t>
  </si>
  <si>
    <t>09201S0002</t>
  </si>
  <si>
    <t>0920100002</t>
  </si>
  <si>
    <t>мероприятие</t>
  </si>
  <si>
    <t>0920300001</t>
  </si>
  <si>
    <t>0920200000</t>
  </si>
  <si>
    <t xml:space="preserve">Предоставление субсидий на возмещение недополученных доходов организациям, оказывающим населению города Горно-Алтайска  услуги по помывке в бане и субсидий МУП «Комбинат коммунальных предприятий» на возмещение недополученных доходов, связанных с оказанием населению города Горно-Алтайска услуг туалета общественного пользования </t>
  </si>
  <si>
    <t>016</t>
  </si>
  <si>
    <t>09 2 02 00002</t>
  </si>
  <si>
    <t xml:space="preserve">Предоставление субсидий на возмещение недополученных доходов управляющим организациям, товариществам собственников жилья, жилищным кооперативам и иным специализированным потребительским кооперативам, предоставляющим услуги по содержанию и ремонту жилого помещения населению города Горно-Алтайска </t>
  </si>
  <si>
    <t>09 2 02 00003</t>
  </si>
  <si>
    <t>Субсидии муниципальным унитарным предприятиям муниципального образования «Город Горно-Алтайск» в целях предупреждения банкротства и восстановления платежеспособности</t>
  </si>
  <si>
    <t>09 2 02 00004</t>
  </si>
  <si>
    <t>Муниципальное Учреждение «Финансовое Управление администрации муниципального образования города Горно-Алтайска»</t>
  </si>
  <si>
    <t>09</t>
  </si>
  <si>
    <t>03</t>
  </si>
  <si>
    <t>2</t>
  </si>
  <si>
    <t>00002</t>
  </si>
  <si>
    <t>00003</t>
  </si>
  <si>
    <t>00004</t>
  </si>
  <si>
    <t>0910000000</t>
  </si>
  <si>
    <t>00</t>
  </si>
  <si>
    <t>000000</t>
  </si>
  <si>
    <t>01</t>
  </si>
  <si>
    <t>S9601</t>
  </si>
  <si>
    <t>S9602</t>
  </si>
  <si>
    <t>L0001</t>
  </si>
  <si>
    <t>04</t>
  </si>
  <si>
    <t>00001</t>
  </si>
  <si>
    <t>0920100001</t>
  </si>
  <si>
    <t>00000</t>
  </si>
  <si>
    <t>S0002</t>
  </si>
  <si>
    <t>0920100000</t>
  </si>
  <si>
    <t>012</t>
  </si>
  <si>
    <t>10</t>
  </si>
  <si>
    <t>09201S0006</t>
  </si>
  <si>
    <t>S0006</t>
  </si>
  <si>
    <t>Субсидии на утепление фасадов здания</t>
  </si>
  <si>
    <t>за счет всех источников финансирования по состоянию на 01.01.2018 г.</t>
  </si>
  <si>
    <t>муниципальной программы по состоянию на 01.01.2018 г.</t>
  </si>
  <si>
    <t>программы по состоянию на 01.01.2018 г.</t>
  </si>
  <si>
    <t>изменениях по состоянию на 01.01.2018г.</t>
  </si>
  <si>
    <t>09.06.2017 г.</t>
  </si>
  <si>
    <t>Администратор муниципальной программы: Муниципальное учреждение "Управление жилищно-коммунального и дорожного хозяйства администрации города Горно-Алтайска"</t>
  </si>
  <si>
    <r>
      <t xml:space="preserve">Администратор муниципальной программы: </t>
    </r>
    <r>
      <rPr>
        <sz val="12"/>
        <color indexed="8"/>
        <rFont val="Times New Roman"/>
        <family val="1"/>
      </rPr>
      <t>Муниципальное учреждение "Управление жилищно-коммунального и дорожного хозяйства администрации города Горно-Алтайска"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</si>
</sst>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0" fontId="43" fillId="0" borderId="10" xfId="0" applyFont="1" applyBorder="1" applyAlignment="1">
      <alignment horizontal="center" vertical="top" wrapText="1"/>
    </xf>
    <xf numFmtId="0" fontId="30" fillId="0" borderId="10" xfId="42" applyBorder="1" applyAlignment="1" applyProtection="1">
      <alignment horizontal="center" vertical="top" wrapText="1"/>
      <protection/>
    </xf>
    <xf numFmtId="0" fontId="43" fillId="0" borderId="0" xfId="0" applyFont="1" applyAlignment="1">
      <alignment horizontal="justify" vertical="top" wrapText="1"/>
    </xf>
    <xf numFmtId="0" fontId="43" fillId="0" borderId="11" xfId="0" applyFont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horizontal="justify" vertical="top" wrapText="1"/>
    </xf>
    <xf numFmtId="0" fontId="43" fillId="0" borderId="14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2" fontId="43" fillId="0" borderId="10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14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16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2" xfId="0" applyFont="1" applyBorder="1" applyAlignment="1">
      <alignment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43" fillId="0" borderId="14" xfId="0" applyNumberFormat="1" applyFont="1" applyBorder="1" applyAlignment="1">
      <alignment horizontal="center" vertical="top" wrapText="1"/>
    </xf>
    <xf numFmtId="164" fontId="43" fillId="0" borderId="10" xfId="0" applyNumberFormat="1" applyFont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18" xfId="0" applyFont="1" applyBorder="1" applyAlignment="1">
      <alignment/>
    </xf>
    <xf numFmtId="0" fontId="46" fillId="0" borderId="18" xfId="0" applyFont="1" applyBorder="1" applyAlignment="1">
      <alignment vertical="center"/>
    </xf>
    <xf numFmtId="0" fontId="43" fillId="0" borderId="12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8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top" wrapText="1"/>
    </xf>
    <xf numFmtId="49" fontId="43" fillId="0" borderId="13" xfId="0" applyNumberFormat="1" applyFont="1" applyBorder="1" applyAlignment="1">
      <alignment horizontal="center" vertical="top" wrapText="1"/>
    </xf>
    <xf numFmtId="0" fontId="43" fillId="0" borderId="19" xfId="0" applyFont="1" applyBorder="1" applyAlignment="1">
      <alignment horizontal="justify" vertical="top" wrapText="1"/>
    </xf>
    <xf numFmtId="0" fontId="43" fillId="0" borderId="18" xfId="0" applyFont="1" applyBorder="1" applyAlignment="1">
      <alignment horizontal="justify" vertical="top" wrapText="1"/>
    </xf>
    <xf numFmtId="49" fontId="43" fillId="0" borderId="14" xfId="0" applyNumberFormat="1" applyFont="1" applyBorder="1" applyAlignment="1">
      <alignment horizontal="center" vertical="top" wrapText="1"/>
    </xf>
    <xf numFmtId="0" fontId="4" fillId="33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33" borderId="18" xfId="0" applyFont="1" applyFill="1" applyBorder="1" applyAlignment="1">
      <alignment horizontal="justify" vertical="top" wrapText="1"/>
    </xf>
    <xf numFmtId="49" fontId="43" fillId="0" borderId="11" xfId="0" applyNumberFormat="1" applyFont="1" applyBorder="1" applyAlignment="1">
      <alignment vertical="top" wrapText="1"/>
    </xf>
    <xf numFmtId="49" fontId="43" fillId="0" borderId="13" xfId="0" applyNumberFormat="1" applyFont="1" applyBorder="1" applyAlignment="1">
      <alignment vertical="top" wrapText="1"/>
    </xf>
    <xf numFmtId="49" fontId="43" fillId="0" borderId="15" xfId="0" applyNumberFormat="1" applyFont="1" applyBorder="1" applyAlignment="1">
      <alignment vertical="top" wrapText="1"/>
    </xf>
    <xf numFmtId="49" fontId="43" fillId="0" borderId="14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vertical="top" wrapText="1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vertical="top" wrapText="1"/>
    </xf>
    <xf numFmtId="164" fontId="43" fillId="0" borderId="10" xfId="0" applyNumberFormat="1" applyFont="1" applyBorder="1" applyAlignment="1">
      <alignment vertical="top" wrapText="1"/>
    </xf>
    <xf numFmtId="164" fontId="43" fillId="0" borderId="13" xfId="0" applyNumberFormat="1" applyFont="1" applyBorder="1" applyAlignment="1">
      <alignment vertical="top" wrapText="1"/>
    </xf>
    <xf numFmtId="0" fontId="43" fillId="0" borderId="0" xfId="0" applyFont="1" applyAlignment="1">
      <alignment horizontal="justify"/>
    </xf>
    <xf numFmtId="0" fontId="43" fillId="34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" fontId="43" fillId="34" borderId="10" xfId="0" applyNumberFormat="1" applyFont="1" applyFill="1" applyBorder="1" applyAlignment="1">
      <alignment horizontal="center" vertical="top" wrapText="1"/>
    </xf>
    <xf numFmtId="14" fontId="46" fillId="0" borderId="18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3" fillId="0" borderId="19" xfId="0" applyFont="1" applyBorder="1" applyAlignment="1">
      <alignment horizontal="justify"/>
    </xf>
    <xf numFmtId="0" fontId="0" fillId="0" borderId="19" xfId="0" applyBorder="1" applyAlignment="1">
      <alignment/>
    </xf>
    <xf numFmtId="0" fontId="43" fillId="0" borderId="0" xfId="0" applyFont="1" applyAlignment="1">
      <alignment horizontal="justify"/>
    </xf>
    <xf numFmtId="0" fontId="0" fillId="0" borderId="0" xfId="0" applyAlignment="1">
      <alignment/>
    </xf>
    <xf numFmtId="0" fontId="43" fillId="0" borderId="15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21" xfId="0" applyFont="1" applyBorder="1" applyAlignment="1">
      <alignment vertical="top" wrapText="1"/>
    </xf>
    <xf numFmtId="0" fontId="43" fillId="0" borderId="21" xfId="0" applyFont="1" applyBorder="1" applyAlignment="1">
      <alignment horizontal="justify" vertical="top" wrapText="1"/>
    </xf>
    <xf numFmtId="0" fontId="47" fillId="0" borderId="0" xfId="0" applyFont="1" applyAlignment="1">
      <alignment wrapText="1"/>
    </xf>
    <xf numFmtId="0" fontId="30" fillId="0" borderId="17" xfId="42" applyBorder="1" applyAlignment="1" applyProtection="1">
      <alignment horizontal="center" vertical="top" wrapText="1"/>
      <protection/>
    </xf>
    <xf numFmtId="0" fontId="30" fillId="0" borderId="20" xfId="42" applyBorder="1" applyAlignment="1" applyProtection="1">
      <alignment horizontal="center" vertical="top" wrapText="1"/>
      <protection/>
    </xf>
    <xf numFmtId="0" fontId="30" fillId="0" borderId="14" xfId="42" applyBorder="1" applyAlignment="1" applyProtection="1">
      <alignment horizontal="center" vertical="top" wrapText="1"/>
      <protection/>
    </xf>
    <xf numFmtId="0" fontId="30" fillId="0" borderId="22" xfId="42" applyBorder="1" applyAlignment="1" applyProtection="1">
      <alignment horizontal="justify" vertical="top" wrapText="1"/>
      <protection/>
    </xf>
    <xf numFmtId="0" fontId="30" fillId="0" borderId="19" xfId="42" applyBorder="1" applyAlignment="1" applyProtection="1">
      <alignment horizontal="justify" vertical="top" wrapText="1"/>
      <protection/>
    </xf>
    <xf numFmtId="0" fontId="30" fillId="0" borderId="10" xfId="42" applyBorder="1" applyAlignment="1" applyProtection="1">
      <alignment horizontal="justify" vertical="top" wrapText="1"/>
      <protection/>
    </xf>
    <xf numFmtId="0" fontId="43" fillId="0" borderId="23" xfId="0" applyFont="1" applyBorder="1" applyAlignment="1">
      <alignment horizontal="justify" vertical="top" wrapText="1"/>
    </xf>
    <xf numFmtId="0" fontId="43" fillId="0" borderId="24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43" fillId="0" borderId="25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23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30" fillId="0" borderId="17" xfId="42" applyBorder="1" applyAlignment="1" applyProtection="1">
      <alignment horizontal="justify" vertical="top" wrapText="1"/>
      <protection/>
    </xf>
    <xf numFmtId="0" fontId="30" fillId="0" borderId="20" xfId="42" applyBorder="1" applyAlignment="1" applyProtection="1">
      <alignment horizontal="justify" vertical="top" wrapText="1"/>
      <protection/>
    </xf>
    <xf numFmtId="0" fontId="30" fillId="0" borderId="14" xfId="42" applyBorder="1" applyAlignment="1" applyProtection="1">
      <alignment horizontal="justify" vertical="top" wrapText="1"/>
      <protection/>
    </xf>
    <xf numFmtId="0" fontId="46" fillId="0" borderId="0" xfId="0" applyFont="1" applyAlignment="1">
      <alignment horizontal="justify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A715240A733B3B21D73937BDB10408C4DD3858F83E052190B8CFA3D788AF9D419907CB1166FE37ACE00FoBs3J" TargetMode="External" /><Relationship Id="rId2" Type="http://schemas.openxmlformats.org/officeDocument/2006/relationships/hyperlink" Target="consultantplus://offline/ref=99A715240A733B3B21D73937BDB10408C4DD3858F83E052190B8CFA3D788AF9D419907CB1166FE37ACE308oBs7J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A715240A733B3B21D73937BDB10408C4DD3858F83E052190B8CFA3D788AF9D419907CB1166FE37ACE00FoBs3J" TargetMode="External" /><Relationship Id="rId2" Type="http://schemas.openxmlformats.org/officeDocument/2006/relationships/hyperlink" Target="consultantplus://offline/ref=99A715240A733B3B21D73937BDB10408C4DD3858F83E052190B8CFA3D788AF9D419907CB1166FE37ACE308oBs7J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AR434"/>
  <sheetViews>
    <sheetView zoomScalePageLayoutView="0" workbookViewId="0" topLeftCell="B13">
      <selection activeCell="I2" sqref="I2"/>
    </sheetView>
  </sheetViews>
  <sheetFormatPr defaultColWidth="9.140625" defaultRowHeight="15"/>
  <cols>
    <col min="1" max="1" width="0" style="0" hidden="1" customWidth="1"/>
    <col min="3" max="3" width="25.28125" style="0" customWidth="1"/>
    <col min="4" max="4" width="32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8.140625" style="0" customWidth="1"/>
    <col min="9" max="9" width="7.7109375" style="0" customWidth="1"/>
    <col min="10" max="10" width="7.00390625" style="0" customWidth="1"/>
    <col min="11" max="11" width="7.7109375" style="0" customWidth="1"/>
    <col min="12" max="12" width="11.00390625" style="0" customWidth="1"/>
    <col min="13" max="13" width="5.7109375" style="0" customWidth="1"/>
    <col min="15" max="15" width="7.00390625" style="0" customWidth="1"/>
    <col min="16" max="16" width="10.00390625" style="0" bestFit="1" customWidth="1"/>
    <col min="17" max="17" width="6.8515625" style="0" customWidth="1"/>
    <col min="18" max="18" width="10.00390625" style="0" bestFit="1" customWidth="1"/>
  </cols>
  <sheetData>
    <row r="1" spans="2:5" ht="18.75">
      <c r="B1" s="20" t="s">
        <v>128</v>
      </c>
      <c r="C1" s="21"/>
      <c r="D1" s="21"/>
      <c r="E1" s="21"/>
    </row>
    <row r="2" spans="2:5" ht="18.75">
      <c r="B2" s="20" t="s">
        <v>0</v>
      </c>
      <c r="C2" s="21"/>
      <c r="D2" s="21"/>
      <c r="E2" s="21"/>
    </row>
    <row r="3" spans="2:5" ht="6" customHeight="1">
      <c r="B3" s="20"/>
      <c r="C3" s="21"/>
      <c r="D3" s="21"/>
      <c r="E3" s="21"/>
    </row>
    <row r="4" spans="2:5" ht="18.75">
      <c r="B4" s="20" t="s">
        <v>1</v>
      </c>
      <c r="C4" s="21"/>
      <c r="D4" s="21"/>
      <c r="E4" s="21"/>
    </row>
    <row r="5" spans="2:5" ht="18.75">
      <c r="B5" s="20" t="s">
        <v>2</v>
      </c>
      <c r="C5" s="21"/>
      <c r="D5" s="21"/>
      <c r="E5" s="21"/>
    </row>
    <row r="6" spans="2:5" ht="18.75">
      <c r="B6" s="20" t="s">
        <v>129</v>
      </c>
      <c r="C6" s="21"/>
      <c r="D6" s="21"/>
      <c r="E6" s="21"/>
    </row>
    <row r="7" ht="6.75" customHeight="1">
      <c r="B7" s="2"/>
    </row>
    <row r="8" spans="2:18" ht="16.5" customHeight="1">
      <c r="B8" s="85" t="s">
        <v>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2:18" ht="18.75" customHeight="1" thickBot="1">
      <c r="B9" s="83" t="s">
        <v>190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2:18" ht="35.25" customHeight="1" thickBot="1">
      <c r="B10" s="91" t="s">
        <v>4</v>
      </c>
      <c r="C10" s="91" t="s">
        <v>5</v>
      </c>
      <c r="D10" s="91" t="s">
        <v>6</v>
      </c>
      <c r="E10" s="78" t="s">
        <v>7</v>
      </c>
      <c r="F10" s="79"/>
      <c r="G10" s="79"/>
      <c r="H10" s="80"/>
      <c r="I10" s="78" t="s">
        <v>8</v>
      </c>
      <c r="J10" s="79"/>
      <c r="K10" s="79"/>
      <c r="L10" s="79"/>
      <c r="M10" s="80"/>
      <c r="N10" s="78" t="s">
        <v>9</v>
      </c>
      <c r="O10" s="79"/>
      <c r="P10" s="80"/>
      <c r="Q10" s="78" t="s">
        <v>10</v>
      </c>
      <c r="R10" s="80"/>
    </row>
    <row r="11" spans="2:18" ht="87" customHeight="1" thickBot="1">
      <c r="B11" s="92"/>
      <c r="C11" s="92"/>
      <c r="D11" s="92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19</v>
      </c>
      <c r="N11" s="3" t="s">
        <v>20</v>
      </c>
      <c r="O11" s="3" t="s">
        <v>21</v>
      </c>
      <c r="P11" s="3" t="s">
        <v>22</v>
      </c>
      <c r="Q11" s="3" t="s">
        <v>23</v>
      </c>
      <c r="R11" s="3" t="s">
        <v>24</v>
      </c>
    </row>
    <row r="12" spans="2:18" ht="15.75" thickBot="1">
      <c r="B12" s="87" t="s">
        <v>25</v>
      </c>
      <c r="C12" s="89" t="s">
        <v>26</v>
      </c>
      <c r="D12" s="7" t="s">
        <v>27</v>
      </c>
      <c r="E12" s="8">
        <v>9</v>
      </c>
      <c r="F12" s="8">
        <v>0</v>
      </c>
      <c r="G12" s="8">
        <v>0</v>
      </c>
      <c r="H12" s="8">
        <v>0</v>
      </c>
      <c r="I12" s="8"/>
      <c r="J12" s="8"/>
      <c r="K12" s="8"/>
      <c r="L12" s="55" t="s">
        <v>130</v>
      </c>
      <c r="M12" s="8"/>
      <c r="N12" s="8">
        <f>N14+N20</f>
        <v>27860</v>
      </c>
      <c r="O12" s="70">
        <f>O14+O20</f>
        <v>45730.0549</v>
      </c>
      <c r="P12" s="70">
        <f>P14+P20</f>
        <v>43246.49455</v>
      </c>
      <c r="Q12" s="22">
        <f>P12/N12*100</f>
        <v>155.2279057788945</v>
      </c>
      <c r="R12" s="22">
        <f>P12/O12*100</f>
        <v>94.56908513354966</v>
      </c>
    </row>
    <row r="13" spans="2:18" ht="177.75" customHeight="1" thickBot="1">
      <c r="B13" s="88"/>
      <c r="C13" s="90"/>
      <c r="D13" s="9" t="s">
        <v>28</v>
      </c>
      <c r="E13" s="63"/>
      <c r="F13" s="63"/>
      <c r="G13" s="63"/>
      <c r="H13" s="63"/>
      <c r="I13" s="63"/>
      <c r="J13" s="63"/>
      <c r="K13" s="63"/>
      <c r="L13" s="43"/>
      <c r="M13" s="6"/>
      <c r="N13" s="6"/>
      <c r="O13" s="6"/>
      <c r="P13" s="6"/>
      <c r="Q13" s="22"/>
      <c r="R13" s="22"/>
    </row>
    <row r="14" spans="2:18" ht="117.75" customHeight="1" thickBot="1">
      <c r="B14" s="10" t="s">
        <v>29</v>
      </c>
      <c r="C14" s="7" t="s">
        <v>30</v>
      </c>
      <c r="D14" s="11" t="s">
        <v>31</v>
      </c>
      <c r="E14" s="64" t="s">
        <v>160</v>
      </c>
      <c r="F14" s="64">
        <v>1</v>
      </c>
      <c r="G14" s="64" t="s">
        <v>167</v>
      </c>
      <c r="H14" s="64" t="s">
        <v>168</v>
      </c>
      <c r="I14" s="64"/>
      <c r="J14" s="64"/>
      <c r="K14" s="64"/>
      <c r="L14" s="56" t="s">
        <v>166</v>
      </c>
      <c r="M14" s="12"/>
      <c r="N14" s="12">
        <f>SUM(N15:N19)</f>
        <v>18200</v>
      </c>
      <c r="O14" s="12">
        <f>SUM(O15:O19)</f>
        <v>25014.035999999996</v>
      </c>
      <c r="P14" s="12">
        <f>SUM(P15:P19)</f>
        <v>25014.035999999996</v>
      </c>
      <c r="Q14" s="22">
        <f>P14/N14*100</f>
        <v>137.43975824175823</v>
      </c>
      <c r="R14" s="22">
        <f aca="true" t="shared" si="0" ref="R14:R28">P14/O14*100</f>
        <v>100</v>
      </c>
    </row>
    <row r="15" spans="2:18" ht="63.75" customHeight="1" thickBot="1">
      <c r="B15" s="49" t="s">
        <v>131</v>
      </c>
      <c r="C15" s="57" t="s">
        <v>38</v>
      </c>
      <c r="D15" s="58" t="s">
        <v>132</v>
      </c>
      <c r="E15" s="64" t="s">
        <v>160</v>
      </c>
      <c r="F15" s="64">
        <v>1</v>
      </c>
      <c r="G15" s="64" t="s">
        <v>169</v>
      </c>
      <c r="H15" s="64" t="s">
        <v>170</v>
      </c>
      <c r="I15" s="64" t="s">
        <v>139</v>
      </c>
      <c r="J15" s="64" t="s">
        <v>140</v>
      </c>
      <c r="K15" s="64" t="s">
        <v>169</v>
      </c>
      <c r="L15" s="56" t="s">
        <v>136</v>
      </c>
      <c r="M15" s="12">
        <v>634</v>
      </c>
      <c r="N15" s="12">
        <v>2000</v>
      </c>
      <c r="O15" s="12">
        <v>2000</v>
      </c>
      <c r="P15" s="12">
        <v>2000</v>
      </c>
      <c r="Q15" s="22">
        <f>P15/N15*100</f>
        <v>100</v>
      </c>
      <c r="R15" s="22">
        <f>P15/O15*100</f>
        <v>100</v>
      </c>
    </row>
    <row r="16" spans="2:18" ht="65.25" customHeight="1" thickBot="1">
      <c r="B16" s="10" t="s">
        <v>34</v>
      </c>
      <c r="C16" s="7" t="s">
        <v>35</v>
      </c>
      <c r="D16" s="9" t="s">
        <v>36</v>
      </c>
      <c r="E16" s="64" t="s">
        <v>160</v>
      </c>
      <c r="F16" s="64">
        <v>1</v>
      </c>
      <c r="G16" s="64" t="s">
        <v>141</v>
      </c>
      <c r="H16" s="64" t="s">
        <v>171</v>
      </c>
      <c r="I16" s="64" t="s">
        <v>179</v>
      </c>
      <c r="J16" s="64" t="s">
        <v>140</v>
      </c>
      <c r="K16" s="64" t="s">
        <v>169</v>
      </c>
      <c r="L16" s="42" t="s">
        <v>135</v>
      </c>
      <c r="M16" s="12"/>
      <c r="N16" s="12">
        <v>15000</v>
      </c>
      <c r="O16" s="12">
        <v>8736.336</v>
      </c>
      <c r="P16" s="12">
        <v>8736.336</v>
      </c>
      <c r="Q16" s="22">
        <f>P16/N16*100</f>
        <v>58.24224</v>
      </c>
      <c r="R16" s="22">
        <f t="shared" si="0"/>
        <v>100</v>
      </c>
    </row>
    <row r="17" spans="2:18" ht="50.25" customHeight="1" thickBot="1">
      <c r="B17" s="29" t="s">
        <v>37</v>
      </c>
      <c r="C17" s="29" t="s">
        <v>33</v>
      </c>
      <c r="D17" s="29" t="s">
        <v>133</v>
      </c>
      <c r="E17" s="65" t="s">
        <v>160</v>
      </c>
      <c r="F17" s="65">
        <v>1</v>
      </c>
      <c r="G17" s="65" t="s">
        <v>161</v>
      </c>
      <c r="H17" s="65" t="s">
        <v>172</v>
      </c>
      <c r="I17" s="65" t="s">
        <v>179</v>
      </c>
      <c r="J17" s="65" t="s">
        <v>180</v>
      </c>
      <c r="K17" s="65" t="s">
        <v>161</v>
      </c>
      <c r="L17" s="50" t="s">
        <v>134</v>
      </c>
      <c r="M17" s="15">
        <v>322</v>
      </c>
      <c r="N17" s="15">
        <v>1200</v>
      </c>
      <c r="O17" s="15">
        <v>1200</v>
      </c>
      <c r="P17" s="15">
        <v>1200</v>
      </c>
      <c r="Q17" s="22">
        <f>P17/N17*100</f>
        <v>100</v>
      </c>
      <c r="R17" s="22">
        <f>P17/O17*100</f>
        <v>100</v>
      </c>
    </row>
    <row r="18" spans="2:18" ht="56.25" customHeight="1" thickBot="1">
      <c r="B18" s="10" t="s">
        <v>40</v>
      </c>
      <c r="C18" s="7" t="s">
        <v>41</v>
      </c>
      <c r="D18" s="51" t="s">
        <v>138</v>
      </c>
      <c r="E18" s="64" t="s">
        <v>160</v>
      </c>
      <c r="F18" s="64">
        <v>1</v>
      </c>
      <c r="G18" s="64" t="s">
        <v>173</v>
      </c>
      <c r="H18" s="64" t="s">
        <v>174</v>
      </c>
      <c r="I18" s="64" t="s">
        <v>179</v>
      </c>
      <c r="J18" s="64" t="s">
        <v>180</v>
      </c>
      <c r="K18" s="64" t="s">
        <v>161</v>
      </c>
      <c r="L18" s="56" t="s">
        <v>137</v>
      </c>
      <c r="M18" s="12">
        <v>313</v>
      </c>
      <c r="N18" s="12">
        <v>0</v>
      </c>
      <c r="O18" s="12">
        <v>9422.4</v>
      </c>
      <c r="P18" s="12">
        <v>9422.4</v>
      </c>
      <c r="Q18" s="22">
        <v>0</v>
      </c>
      <c r="R18" s="22">
        <v>0</v>
      </c>
    </row>
    <row r="19" spans="2:18" ht="56.25" customHeight="1" thickBot="1">
      <c r="B19" s="49" t="s">
        <v>40</v>
      </c>
      <c r="C19" s="7" t="s">
        <v>41</v>
      </c>
      <c r="D19" s="51" t="s">
        <v>138</v>
      </c>
      <c r="E19" s="64" t="s">
        <v>160</v>
      </c>
      <c r="F19" s="64">
        <v>1</v>
      </c>
      <c r="G19" s="64" t="s">
        <v>173</v>
      </c>
      <c r="H19" s="64" t="s">
        <v>174</v>
      </c>
      <c r="I19" s="64" t="s">
        <v>179</v>
      </c>
      <c r="J19" s="64" t="s">
        <v>180</v>
      </c>
      <c r="K19" s="64" t="s">
        <v>161</v>
      </c>
      <c r="L19" s="56" t="s">
        <v>137</v>
      </c>
      <c r="M19" s="12">
        <v>412</v>
      </c>
      <c r="N19" s="12">
        <v>0</v>
      </c>
      <c r="O19" s="12">
        <v>3655.3</v>
      </c>
      <c r="P19" s="12">
        <v>3655.3</v>
      </c>
      <c r="Q19" s="22">
        <v>0</v>
      </c>
      <c r="R19" s="22">
        <v>0</v>
      </c>
    </row>
    <row r="20" spans="2:18" ht="81.75" customHeight="1" thickBot="1">
      <c r="B20" s="10" t="s">
        <v>42</v>
      </c>
      <c r="C20" s="8" t="s">
        <v>43</v>
      </c>
      <c r="D20" s="11" t="s">
        <v>44</v>
      </c>
      <c r="E20" s="64" t="s">
        <v>160</v>
      </c>
      <c r="F20" s="64">
        <v>2</v>
      </c>
      <c r="G20" s="64" t="s">
        <v>167</v>
      </c>
      <c r="H20" s="64" t="s">
        <v>168</v>
      </c>
      <c r="I20" s="64"/>
      <c r="J20" s="64"/>
      <c r="K20" s="64"/>
      <c r="L20" s="56" t="s">
        <v>146</v>
      </c>
      <c r="M20" s="12"/>
      <c r="N20" s="12">
        <f>N21+N27</f>
        <v>9660</v>
      </c>
      <c r="O20" s="71">
        <f>O21+O27</f>
        <v>20716.018900000003</v>
      </c>
      <c r="P20" s="71">
        <f>P21+P27</f>
        <v>18232.458550000003</v>
      </c>
      <c r="Q20" s="22">
        <f>P20/N20*100</f>
        <v>188.74180693581783</v>
      </c>
      <c r="R20" s="22">
        <f t="shared" si="0"/>
        <v>88.01140140879096</v>
      </c>
    </row>
    <row r="21" spans="2:18" ht="51.75" thickBot="1">
      <c r="B21" s="10" t="s">
        <v>32</v>
      </c>
      <c r="C21" s="8" t="s">
        <v>45</v>
      </c>
      <c r="D21" s="13" t="s">
        <v>39</v>
      </c>
      <c r="E21" s="66" t="s">
        <v>160</v>
      </c>
      <c r="F21" s="66">
        <v>2</v>
      </c>
      <c r="G21" s="66" t="s">
        <v>169</v>
      </c>
      <c r="H21" s="66" t="s">
        <v>174</v>
      </c>
      <c r="I21" s="66"/>
      <c r="J21" s="66"/>
      <c r="K21" s="66"/>
      <c r="L21" s="59" t="s">
        <v>178</v>
      </c>
      <c r="M21" s="14">
        <v>814</v>
      </c>
      <c r="N21" s="14">
        <f>N22+N24</f>
        <v>160</v>
      </c>
      <c r="O21" s="14">
        <v>5167.6</v>
      </c>
      <c r="P21" s="14">
        <v>5125.6</v>
      </c>
      <c r="Q21" s="22">
        <f>P21/N21*100</f>
        <v>3203.5000000000005</v>
      </c>
      <c r="R21" s="22">
        <f t="shared" si="0"/>
        <v>99.18724359470548</v>
      </c>
    </row>
    <row r="22" spans="2:18" ht="65.25" thickBot="1">
      <c r="B22" s="49" t="s">
        <v>149</v>
      </c>
      <c r="C22" s="60" t="s">
        <v>142</v>
      </c>
      <c r="D22" s="7" t="s">
        <v>132</v>
      </c>
      <c r="E22" s="67" t="s">
        <v>160</v>
      </c>
      <c r="F22" s="67" t="s">
        <v>162</v>
      </c>
      <c r="G22" s="67" t="s">
        <v>169</v>
      </c>
      <c r="H22" s="67" t="s">
        <v>174</v>
      </c>
      <c r="I22" s="67" t="s">
        <v>139</v>
      </c>
      <c r="J22" s="67" t="s">
        <v>140</v>
      </c>
      <c r="K22" s="67" t="s">
        <v>141</v>
      </c>
      <c r="L22" s="59" t="s">
        <v>175</v>
      </c>
      <c r="M22" s="8">
        <v>814</v>
      </c>
      <c r="N22" s="8">
        <v>110</v>
      </c>
      <c r="O22" s="8">
        <v>0</v>
      </c>
      <c r="P22" s="8">
        <v>0</v>
      </c>
      <c r="Q22" s="22">
        <v>0</v>
      </c>
      <c r="R22" s="22">
        <v>0</v>
      </c>
    </row>
    <row r="23" spans="2:18" ht="220.5" customHeight="1" thickBot="1">
      <c r="B23" s="49" t="s">
        <v>149</v>
      </c>
      <c r="C23" s="69" t="s">
        <v>144</v>
      </c>
      <c r="D23" s="7" t="s">
        <v>132</v>
      </c>
      <c r="E23" s="67" t="s">
        <v>160</v>
      </c>
      <c r="F23" s="67" t="s">
        <v>162</v>
      </c>
      <c r="G23" s="67" t="s">
        <v>169</v>
      </c>
      <c r="H23" s="67" t="s">
        <v>177</v>
      </c>
      <c r="I23" s="67" t="s">
        <v>139</v>
      </c>
      <c r="J23" s="67" t="s">
        <v>140</v>
      </c>
      <c r="K23" s="67" t="s">
        <v>141</v>
      </c>
      <c r="L23" s="55" t="s">
        <v>147</v>
      </c>
      <c r="M23" s="8">
        <v>814</v>
      </c>
      <c r="N23" s="8">
        <v>0</v>
      </c>
      <c r="O23" s="8">
        <v>34.4</v>
      </c>
      <c r="P23" s="8">
        <v>34.34</v>
      </c>
      <c r="Q23" s="22">
        <v>0</v>
      </c>
      <c r="R23" s="22">
        <f t="shared" si="0"/>
        <v>99.82558139534885</v>
      </c>
    </row>
    <row r="24" spans="2:18" ht="132" customHeight="1" thickBot="1">
      <c r="B24" s="49" t="s">
        <v>149</v>
      </c>
      <c r="C24" s="60" t="s">
        <v>143</v>
      </c>
      <c r="D24" s="7" t="s">
        <v>132</v>
      </c>
      <c r="E24" s="67" t="s">
        <v>160</v>
      </c>
      <c r="F24" s="67" t="s">
        <v>162</v>
      </c>
      <c r="G24" s="67" t="s">
        <v>169</v>
      </c>
      <c r="H24" s="67" t="s">
        <v>163</v>
      </c>
      <c r="I24" s="67" t="s">
        <v>139</v>
      </c>
      <c r="J24" s="67" t="s">
        <v>140</v>
      </c>
      <c r="K24" s="67" t="s">
        <v>141</v>
      </c>
      <c r="L24" s="55" t="s">
        <v>148</v>
      </c>
      <c r="M24" s="8">
        <v>814</v>
      </c>
      <c r="N24" s="8">
        <v>50</v>
      </c>
      <c r="O24" s="8">
        <v>2073.162</v>
      </c>
      <c r="P24" s="8">
        <v>2031.211</v>
      </c>
      <c r="Q24" s="22">
        <f>P24/N24*100</f>
        <v>4062.422</v>
      </c>
      <c r="R24" s="22">
        <f t="shared" si="0"/>
        <v>97.97647265384954</v>
      </c>
    </row>
    <row r="25" spans="2:18" ht="57" customHeight="1" thickBot="1">
      <c r="B25" s="49" t="s">
        <v>149</v>
      </c>
      <c r="C25" s="61" t="s">
        <v>183</v>
      </c>
      <c r="D25" s="7" t="s">
        <v>132</v>
      </c>
      <c r="E25" s="67" t="s">
        <v>160</v>
      </c>
      <c r="F25" s="67" t="s">
        <v>162</v>
      </c>
      <c r="G25" s="67" t="s">
        <v>169</v>
      </c>
      <c r="H25" s="67" t="s">
        <v>182</v>
      </c>
      <c r="I25" s="67" t="s">
        <v>139</v>
      </c>
      <c r="J25" s="67" t="s">
        <v>140</v>
      </c>
      <c r="K25" s="67" t="s">
        <v>169</v>
      </c>
      <c r="L25" s="55" t="s">
        <v>181</v>
      </c>
      <c r="M25" s="8">
        <v>814</v>
      </c>
      <c r="N25" s="8">
        <v>0</v>
      </c>
      <c r="O25" s="8">
        <v>1087.086</v>
      </c>
      <c r="P25" s="8">
        <v>1087.086</v>
      </c>
      <c r="Q25" s="22"/>
      <c r="R25" s="22">
        <f t="shared" si="0"/>
        <v>100</v>
      </c>
    </row>
    <row r="26" spans="2:18" ht="135" customHeight="1" thickBot="1">
      <c r="B26" s="49" t="s">
        <v>149</v>
      </c>
      <c r="C26" s="61" t="s">
        <v>145</v>
      </c>
      <c r="D26" s="7" t="s">
        <v>132</v>
      </c>
      <c r="E26" s="67" t="s">
        <v>160</v>
      </c>
      <c r="F26" s="67" t="s">
        <v>162</v>
      </c>
      <c r="G26" s="67" t="s">
        <v>161</v>
      </c>
      <c r="H26" s="67" t="s">
        <v>174</v>
      </c>
      <c r="I26" s="67" t="s">
        <v>139</v>
      </c>
      <c r="J26" s="67" t="s">
        <v>140</v>
      </c>
      <c r="K26" s="67" t="s">
        <v>141</v>
      </c>
      <c r="L26" s="55" t="s">
        <v>150</v>
      </c>
      <c r="M26" s="8">
        <v>243</v>
      </c>
      <c r="N26" s="8">
        <v>0</v>
      </c>
      <c r="O26" s="70">
        <v>1972.89815</v>
      </c>
      <c r="P26" s="70">
        <v>1972.89815</v>
      </c>
      <c r="Q26" s="22">
        <v>0</v>
      </c>
      <c r="R26" s="22">
        <f>P26/O26*100</f>
        <v>100</v>
      </c>
    </row>
    <row r="27" spans="2:18" ht="78" customHeight="1" thickBot="1">
      <c r="B27" s="10" t="s">
        <v>34</v>
      </c>
      <c r="C27" s="8" t="s">
        <v>46</v>
      </c>
      <c r="D27" s="7" t="s">
        <v>44</v>
      </c>
      <c r="E27" s="67" t="s">
        <v>160</v>
      </c>
      <c r="F27" s="67">
        <v>2</v>
      </c>
      <c r="G27" s="67" t="s">
        <v>141</v>
      </c>
      <c r="H27" s="67" t="s">
        <v>176</v>
      </c>
      <c r="I27" s="67" t="s">
        <v>153</v>
      </c>
      <c r="J27" s="67" t="s">
        <v>140</v>
      </c>
      <c r="K27" s="67" t="s">
        <v>141</v>
      </c>
      <c r="L27" s="55" t="s">
        <v>151</v>
      </c>
      <c r="M27" s="8"/>
      <c r="N27" s="8">
        <v>9500</v>
      </c>
      <c r="O27" s="70">
        <v>15548.4189</v>
      </c>
      <c r="P27" s="70">
        <v>13106.85855</v>
      </c>
      <c r="Q27" s="22">
        <f>P27/N27*100</f>
        <v>137.96693210526317</v>
      </c>
      <c r="R27" s="22">
        <f t="shared" si="0"/>
        <v>84.29705061522364</v>
      </c>
    </row>
    <row r="28" spans="2:18" ht="195.75" customHeight="1" thickBot="1">
      <c r="B28" s="49" t="s">
        <v>149</v>
      </c>
      <c r="C28" s="60" t="s">
        <v>152</v>
      </c>
      <c r="D28" s="62" t="s">
        <v>159</v>
      </c>
      <c r="E28" s="67" t="s">
        <v>160</v>
      </c>
      <c r="F28" s="67" t="s">
        <v>162</v>
      </c>
      <c r="G28" s="67" t="s">
        <v>141</v>
      </c>
      <c r="H28" s="67" t="s">
        <v>163</v>
      </c>
      <c r="I28" s="67" t="s">
        <v>153</v>
      </c>
      <c r="J28" s="67" t="s">
        <v>140</v>
      </c>
      <c r="K28" s="67" t="s">
        <v>141</v>
      </c>
      <c r="L28" s="68" t="s">
        <v>154</v>
      </c>
      <c r="M28" s="8">
        <v>814</v>
      </c>
      <c r="N28" s="8">
        <v>4500</v>
      </c>
      <c r="O28" s="8">
        <v>3777.9</v>
      </c>
      <c r="P28" s="8">
        <v>3578.7</v>
      </c>
      <c r="Q28" s="22">
        <v>0</v>
      </c>
      <c r="R28" s="22">
        <f t="shared" si="0"/>
        <v>94.72722941316604</v>
      </c>
    </row>
    <row r="29" spans="2:18" ht="169.5" customHeight="1" thickBot="1">
      <c r="B29" s="49" t="s">
        <v>149</v>
      </c>
      <c r="C29" s="60" t="s">
        <v>155</v>
      </c>
      <c r="D29" s="62" t="s">
        <v>159</v>
      </c>
      <c r="E29" s="67" t="s">
        <v>160</v>
      </c>
      <c r="F29" s="67" t="s">
        <v>162</v>
      </c>
      <c r="G29" s="67" t="s">
        <v>141</v>
      </c>
      <c r="H29" s="67" t="s">
        <v>164</v>
      </c>
      <c r="I29" s="67" t="s">
        <v>153</v>
      </c>
      <c r="J29" s="67" t="s">
        <v>140</v>
      </c>
      <c r="K29" s="67" t="s">
        <v>141</v>
      </c>
      <c r="L29" s="68" t="s">
        <v>156</v>
      </c>
      <c r="M29" s="8">
        <v>814</v>
      </c>
      <c r="N29" s="8">
        <v>5000</v>
      </c>
      <c r="O29" s="8">
        <v>8448.4</v>
      </c>
      <c r="P29" s="8">
        <v>6206.1</v>
      </c>
      <c r="Q29" s="22">
        <v>0</v>
      </c>
      <c r="R29" s="22">
        <f>P29/O29*100</f>
        <v>73.45887978788885</v>
      </c>
    </row>
    <row r="30" spans="2:18" ht="108.75" customHeight="1" thickBot="1">
      <c r="B30" s="49" t="s">
        <v>149</v>
      </c>
      <c r="C30" s="61" t="s">
        <v>157</v>
      </c>
      <c r="D30" s="62" t="s">
        <v>159</v>
      </c>
      <c r="E30" s="67" t="s">
        <v>160</v>
      </c>
      <c r="F30" s="67" t="s">
        <v>162</v>
      </c>
      <c r="G30" s="67" t="s">
        <v>141</v>
      </c>
      <c r="H30" s="67" t="s">
        <v>165</v>
      </c>
      <c r="I30" s="67" t="s">
        <v>153</v>
      </c>
      <c r="J30" s="67" t="s">
        <v>140</v>
      </c>
      <c r="K30" s="67" t="s">
        <v>141</v>
      </c>
      <c r="L30" s="68" t="s">
        <v>158</v>
      </c>
      <c r="M30" s="8">
        <v>814</v>
      </c>
      <c r="N30" s="8">
        <v>0</v>
      </c>
      <c r="O30" s="8">
        <v>3322.1</v>
      </c>
      <c r="P30" s="8">
        <v>3322.1</v>
      </c>
      <c r="Q30" s="22">
        <v>0</v>
      </c>
      <c r="R30" s="22">
        <f>P30/O30*100</f>
        <v>100</v>
      </c>
    </row>
    <row r="31" ht="171.75" customHeight="1"/>
    <row r="32" spans="3:11" ht="63" customHeight="1">
      <c r="C32" s="81" t="s">
        <v>114</v>
      </c>
      <c r="D32" s="82"/>
      <c r="E32" s="82"/>
      <c r="F32" s="82"/>
      <c r="G32" s="82"/>
      <c r="H32" s="82"/>
      <c r="I32" s="82"/>
      <c r="K32" s="44" t="s">
        <v>115</v>
      </c>
    </row>
    <row r="33" ht="124.5" customHeight="1"/>
    <row r="34" ht="210" customHeight="1"/>
    <row r="426" ht="15"/>
    <row r="427" ht="15"/>
    <row r="428" ht="15"/>
    <row r="429" ht="15"/>
    <row r="430" ht="15"/>
    <row r="431" ht="15"/>
    <row r="432" ht="15"/>
    <row r="433" ht="15"/>
    <row r="434" ht="15"/>
  </sheetData>
  <sheetProtection/>
  <mergeCells count="12">
    <mergeCell ref="D10:D11"/>
    <mergeCell ref="E10:H10"/>
    <mergeCell ref="I10:M10"/>
    <mergeCell ref="N10:P10"/>
    <mergeCell ref="C32:I32"/>
    <mergeCell ref="B9:R9"/>
    <mergeCell ref="B8:R8"/>
    <mergeCell ref="Q10:R10"/>
    <mergeCell ref="B12:B13"/>
    <mergeCell ref="C12:C13"/>
    <mergeCell ref="B10:B11"/>
    <mergeCell ref="C10:C11"/>
  </mergeCells>
  <hyperlinks>
    <hyperlink ref="E11" location="Par426" display="Par426"/>
    <hyperlink ref="F11" location="Par427" display="Par427"/>
    <hyperlink ref="G11" location="Par428" display="Par428"/>
    <hyperlink ref="H11" location="Par429" display="Par429"/>
    <hyperlink ref="I11" location="Par430" display="Par430"/>
    <hyperlink ref="J11" location="Par431" display="Par431"/>
    <hyperlink ref="K11" location="Par432" display="Par432"/>
    <hyperlink ref="L11" location="Par433" display="Par433"/>
    <hyperlink ref="M11" location="Par434" display="Par434"/>
  </hyperlinks>
  <printOptions/>
  <pageMargins left="0.7086614173228347" right="0.2755905511811024" top="0.15748031496062992" bottom="0.21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3.57421875" style="0" customWidth="1"/>
    <col min="2" max="2" width="15.28125" style="0" customWidth="1"/>
    <col min="3" max="3" width="27.00390625" style="0" customWidth="1"/>
    <col min="4" max="4" width="38.28125" style="0" customWidth="1"/>
    <col min="5" max="5" width="13.28125" style="0" customWidth="1"/>
    <col min="6" max="6" width="11.57421875" style="0" customWidth="1"/>
    <col min="7" max="7" width="12.7109375" style="0" customWidth="1"/>
  </cols>
  <sheetData>
    <row r="1" ht="15">
      <c r="A1" s="19" t="s">
        <v>47</v>
      </c>
    </row>
    <row r="2" ht="15">
      <c r="A2" s="19" t="s">
        <v>184</v>
      </c>
    </row>
    <row r="3" ht="7.5" customHeight="1">
      <c r="A3" s="19"/>
    </row>
    <row r="4" spans="1:7" ht="34.5" customHeight="1">
      <c r="A4" s="85" t="s">
        <v>3</v>
      </c>
      <c r="B4" s="86"/>
      <c r="C4" s="86"/>
      <c r="D4" s="86"/>
      <c r="E4" s="86"/>
      <c r="F4" s="86"/>
      <c r="G4" s="86"/>
    </row>
    <row r="5" spans="1:7" ht="30.75" customHeight="1" thickBot="1">
      <c r="A5" s="83" t="s">
        <v>190</v>
      </c>
      <c r="B5" s="84"/>
      <c r="C5" s="84"/>
      <c r="D5" s="84"/>
      <c r="E5" s="84"/>
      <c r="F5" s="84"/>
      <c r="G5" s="84"/>
    </row>
    <row r="6" spans="1:7" ht="25.5" customHeight="1" thickBot="1">
      <c r="A6" s="91" t="s">
        <v>48</v>
      </c>
      <c r="B6" s="91" t="s">
        <v>4</v>
      </c>
      <c r="C6" s="91" t="s">
        <v>5</v>
      </c>
      <c r="D6" s="91" t="s">
        <v>49</v>
      </c>
      <c r="E6" s="78" t="s">
        <v>50</v>
      </c>
      <c r="F6" s="80"/>
      <c r="G6" s="91" t="s">
        <v>51</v>
      </c>
    </row>
    <row r="7" spans="1:7" ht="67.5" customHeight="1" thickBot="1">
      <c r="A7" s="92"/>
      <c r="B7" s="92"/>
      <c r="C7" s="92"/>
      <c r="D7" s="92"/>
      <c r="E7" s="3" t="s">
        <v>52</v>
      </c>
      <c r="F7" s="3" t="s">
        <v>53</v>
      </c>
      <c r="G7" s="92"/>
    </row>
    <row r="8" spans="1:7" ht="15.75" thickBot="1">
      <c r="A8" s="89"/>
      <c r="B8" s="87" t="s">
        <v>25</v>
      </c>
      <c r="C8" s="89" t="s">
        <v>26</v>
      </c>
      <c r="D8" s="7" t="s">
        <v>27</v>
      </c>
      <c r="E8" s="23">
        <f aca="true" t="shared" si="0" ref="E8:F12">E13+E38</f>
        <v>230292.02818999998</v>
      </c>
      <c r="F8" s="23">
        <f t="shared" si="0"/>
        <v>221957.35838</v>
      </c>
      <c r="G8" s="24">
        <f>F8/E8*100</f>
        <v>96.38082573873396</v>
      </c>
    </row>
    <row r="9" spans="1:7" ht="28.5" customHeight="1" thickBot="1">
      <c r="A9" s="93"/>
      <c r="B9" s="94"/>
      <c r="C9" s="93"/>
      <c r="D9" s="7" t="s">
        <v>54</v>
      </c>
      <c r="E9" s="23">
        <f t="shared" si="0"/>
        <v>45729.74714000001</v>
      </c>
      <c r="F9" s="23">
        <f t="shared" si="0"/>
        <v>43246.177800000005</v>
      </c>
      <c r="G9" s="24">
        <f aca="true" t="shared" si="1" ref="G9:G50">F9/E9*100</f>
        <v>94.56902892465895</v>
      </c>
    </row>
    <row r="10" spans="1:7" ht="27" customHeight="1" thickBot="1">
      <c r="A10" s="93"/>
      <c r="B10" s="94"/>
      <c r="C10" s="93"/>
      <c r="D10" s="7" t="s">
        <v>55</v>
      </c>
      <c r="E10" s="23">
        <f t="shared" si="0"/>
        <v>83105.21131</v>
      </c>
      <c r="F10" s="23">
        <f t="shared" si="0"/>
        <v>83105.21131</v>
      </c>
      <c r="G10" s="24">
        <f t="shared" si="1"/>
        <v>100</v>
      </c>
    </row>
    <row r="11" spans="1:7" ht="24.75" customHeight="1" thickBot="1">
      <c r="A11" s="93"/>
      <c r="B11" s="94"/>
      <c r="C11" s="93"/>
      <c r="D11" s="7" t="s">
        <v>56</v>
      </c>
      <c r="E11" s="23">
        <f t="shared" si="0"/>
        <v>37490.69574</v>
      </c>
      <c r="F11" s="23">
        <f t="shared" si="0"/>
        <v>31639.59527</v>
      </c>
      <c r="G11" s="24">
        <f t="shared" si="1"/>
        <v>84.39319315230185</v>
      </c>
    </row>
    <row r="12" spans="1:7" ht="15.75" thickBot="1">
      <c r="A12" s="90"/>
      <c r="B12" s="88"/>
      <c r="C12" s="90"/>
      <c r="D12" s="7" t="s">
        <v>57</v>
      </c>
      <c r="E12" s="23">
        <f t="shared" si="0"/>
        <v>63966.373999999996</v>
      </c>
      <c r="F12" s="23">
        <f t="shared" si="0"/>
        <v>63966.373999999996</v>
      </c>
      <c r="G12" s="24">
        <f t="shared" si="1"/>
        <v>100</v>
      </c>
    </row>
    <row r="13" spans="1:7" ht="15.75" thickBot="1">
      <c r="A13" s="87" t="s">
        <v>58</v>
      </c>
      <c r="B13" s="87" t="s">
        <v>29</v>
      </c>
      <c r="C13" s="89" t="s">
        <v>30</v>
      </c>
      <c r="D13" s="7" t="s">
        <v>27</v>
      </c>
      <c r="E13" s="23">
        <f>E18+E23+E28+E33</f>
        <v>137366.041</v>
      </c>
      <c r="F13" s="3">
        <f aca="true" t="shared" si="2" ref="E13:F15">F18+F23+F28+F33</f>
        <v>131514.94053</v>
      </c>
      <c r="G13" s="24">
        <f t="shared" si="1"/>
        <v>95.7405044016665</v>
      </c>
    </row>
    <row r="14" spans="1:7" ht="24.75" customHeight="1" thickBot="1">
      <c r="A14" s="94"/>
      <c r="B14" s="94"/>
      <c r="C14" s="93"/>
      <c r="D14" s="7" t="s">
        <v>54</v>
      </c>
      <c r="E14" s="3">
        <f>E19+E24+E29+E34</f>
        <v>25013.7841</v>
      </c>
      <c r="F14" s="3">
        <f t="shared" si="2"/>
        <v>25013.7841</v>
      </c>
      <c r="G14" s="24">
        <f t="shared" si="1"/>
        <v>100</v>
      </c>
    </row>
    <row r="15" spans="1:7" ht="27" customHeight="1" thickBot="1">
      <c r="A15" s="94"/>
      <c r="B15" s="94"/>
      <c r="C15" s="93"/>
      <c r="D15" s="7" t="s">
        <v>55</v>
      </c>
      <c r="E15" s="3">
        <f t="shared" si="2"/>
        <v>10895.18716</v>
      </c>
      <c r="F15" s="3">
        <f t="shared" si="2"/>
        <v>10895.18716</v>
      </c>
      <c r="G15" s="24">
        <f t="shared" si="1"/>
        <v>100</v>
      </c>
    </row>
    <row r="16" spans="1:7" ht="28.5" customHeight="1" thickBot="1">
      <c r="A16" s="94"/>
      <c r="B16" s="94"/>
      <c r="C16" s="93"/>
      <c r="D16" s="7" t="s">
        <v>56</v>
      </c>
      <c r="E16" s="3">
        <f>E21+E27+E31+E36</f>
        <v>37490.69574</v>
      </c>
      <c r="F16" s="3">
        <f>F21+F27+F31+F36</f>
        <v>31639.59527</v>
      </c>
      <c r="G16" s="24">
        <f t="shared" si="1"/>
        <v>84.39319315230185</v>
      </c>
    </row>
    <row r="17" spans="1:7" ht="15.75" thickBot="1">
      <c r="A17" s="88"/>
      <c r="B17" s="88"/>
      <c r="C17" s="90"/>
      <c r="D17" s="7" t="s">
        <v>57</v>
      </c>
      <c r="E17" s="3">
        <f>E22+E32+E37</f>
        <v>63966.373999999996</v>
      </c>
      <c r="F17" s="3">
        <f>F22+F32+F37</f>
        <v>63966.373999999996</v>
      </c>
      <c r="G17" s="3">
        <f>G22+G32+G37</f>
        <v>200</v>
      </c>
    </row>
    <row r="18" spans="1:7" ht="15.75" thickBot="1">
      <c r="A18" s="87">
        <v>1</v>
      </c>
      <c r="B18" s="87" t="s">
        <v>32</v>
      </c>
      <c r="C18" s="89" t="s">
        <v>33</v>
      </c>
      <c r="D18" s="7" t="s">
        <v>27</v>
      </c>
      <c r="E18" s="73">
        <f>E19+E20+E21+E22</f>
        <v>14361.91943</v>
      </c>
      <c r="F18" s="3">
        <f>F19+F20+F21+F22</f>
        <v>14361.91943</v>
      </c>
      <c r="G18" s="24">
        <f t="shared" si="1"/>
        <v>100</v>
      </c>
    </row>
    <row r="19" spans="1:7" ht="26.25" customHeight="1" thickBot="1">
      <c r="A19" s="94"/>
      <c r="B19" s="94"/>
      <c r="C19" s="93"/>
      <c r="D19" s="7" t="s">
        <v>54</v>
      </c>
      <c r="E19" s="3">
        <v>1200</v>
      </c>
      <c r="F19" s="3">
        <v>1200</v>
      </c>
      <c r="G19" s="24">
        <f t="shared" si="1"/>
        <v>100</v>
      </c>
    </row>
    <row r="20" spans="1:7" ht="27" customHeight="1" thickBot="1">
      <c r="A20" s="94"/>
      <c r="B20" s="94"/>
      <c r="C20" s="93"/>
      <c r="D20" s="7" t="s">
        <v>55</v>
      </c>
      <c r="E20" s="3">
        <v>831.88543</v>
      </c>
      <c r="F20" s="3">
        <v>831.88543</v>
      </c>
      <c r="G20" s="24">
        <f t="shared" si="1"/>
        <v>100</v>
      </c>
    </row>
    <row r="21" spans="1:7" ht="24.75" customHeight="1" thickBot="1">
      <c r="A21" s="94"/>
      <c r="B21" s="94"/>
      <c r="C21" s="93"/>
      <c r="D21" s="7" t="s">
        <v>56</v>
      </c>
      <c r="E21" s="3">
        <v>2826.358</v>
      </c>
      <c r="F21" s="3">
        <v>2826.358</v>
      </c>
      <c r="G21" s="24">
        <f t="shared" si="1"/>
        <v>100</v>
      </c>
    </row>
    <row r="22" spans="1:7" ht="15.75" thickBot="1">
      <c r="A22" s="88"/>
      <c r="B22" s="88"/>
      <c r="C22" s="90"/>
      <c r="D22" s="7" t="s">
        <v>57</v>
      </c>
      <c r="E22" s="3">
        <v>9503.676</v>
      </c>
      <c r="F22" s="3">
        <v>9503.676</v>
      </c>
      <c r="G22" s="24">
        <f t="shared" si="1"/>
        <v>100</v>
      </c>
    </row>
    <row r="23" spans="1:7" ht="15.75" thickBot="1">
      <c r="A23" s="87" t="s">
        <v>59</v>
      </c>
      <c r="B23" s="87" t="s">
        <v>34</v>
      </c>
      <c r="C23" s="89" t="s">
        <v>35</v>
      </c>
      <c r="D23" s="7" t="s">
        <v>27</v>
      </c>
      <c r="E23" s="73">
        <f>E24+E25+E27</f>
        <v>49199.50557</v>
      </c>
      <c r="F23" s="73">
        <f>F24+F25+F27</f>
        <v>43348.4051</v>
      </c>
      <c r="G23" s="3">
        <f>G24+G25+G27</f>
        <v>200</v>
      </c>
    </row>
    <row r="24" spans="1:7" ht="29.25" customHeight="1" thickBot="1">
      <c r="A24" s="94"/>
      <c r="B24" s="94"/>
      <c r="C24" s="93"/>
      <c r="D24" s="7" t="s">
        <v>54</v>
      </c>
      <c r="E24" s="3">
        <v>8736.3361</v>
      </c>
      <c r="F24" s="3">
        <v>8736.3361</v>
      </c>
      <c r="G24" s="24">
        <f t="shared" si="1"/>
        <v>100</v>
      </c>
    </row>
    <row r="25" spans="1:7" ht="27" customHeight="1" thickBot="1">
      <c r="A25" s="94"/>
      <c r="B25" s="94"/>
      <c r="C25" s="93"/>
      <c r="D25" s="7" t="s">
        <v>55</v>
      </c>
      <c r="E25" s="3">
        <v>10063.30173</v>
      </c>
      <c r="F25" s="3">
        <v>10063.30173</v>
      </c>
      <c r="G25" s="24">
        <f t="shared" si="1"/>
        <v>100</v>
      </c>
    </row>
    <row r="26" spans="1:7" ht="27.75" customHeight="1" thickBot="1">
      <c r="A26" s="94"/>
      <c r="B26" s="94"/>
      <c r="C26" s="93"/>
      <c r="D26" s="7" t="s">
        <v>56</v>
      </c>
      <c r="E26" s="75"/>
      <c r="F26" s="74"/>
      <c r="G26" s="24">
        <f>F27/E27*100</f>
        <v>80.75287524260789</v>
      </c>
    </row>
    <row r="27" spans="1:7" ht="15.75" thickBot="1">
      <c r="A27" s="88"/>
      <c r="B27" s="88"/>
      <c r="C27" s="90"/>
      <c r="D27" s="7" t="s">
        <v>57</v>
      </c>
      <c r="E27" s="3">
        <v>30399.86774</v>
      </c>
      <c r="F27" s="3">
        <v>24548.76727</v>
      </c>
      <c r="G27" s="24">
        <v>0</v>
      </c>
    </row>
    <row r="28" spans="1:7" ht="15.75" thickBot="1">
      <c r="A28" s="87" t="s">
        <v>60</v>
      </c>
      <c r="B28" s="87" t="s">
        <v>37</v>
      </c>
      <c r="C28" s="89" t="s">
        <v>38</v>
      </c>
      <c r="D28" s="7" t="s">
        <v>27</v>
      </c>
      <c r="E28" s="76">
        <f>E29+E30+E31+E32</f>
        <v>56462.698</v>
      </c>
      <c r="F28" s="76">
        <f>F29+F30+F31+F32</f>
        <v>56462.698</v>
      </c>
      <c r="G28" s="24">
        <f t="shared" si="1"/>
        <v>100</v>
      </c>
    </row>
    <row r="29" spans="1:7" ht="24" customHeight="1" thickBot="1">
      <c r="A29" s="94"/>
      <c r="B29" s="94"/>
      <c r="C29" s="93"/>
      <c r="D29" s="7" t="s">
        <v>54</v>
      </c>
      <c r="E29" s="3">
        <v>2000</v>
      </c>
      <c r="F29" s="3">
        <v>2000</v>
      </c>
      <c r="G29" s="24">
        <f t="shared" si="1"/>
        <v>100</v>
      </c>
    </row>
    <row r="30" spans="1:7" ht="24.75" customHeight="1" thickBot="1">
      <c r="A30" s="94"/>
      <c r="B30" s="94"/>
      <c r="C30" s="93"/>
      <c r="D30" s="7" t="s">
        <v>55</v>
      </c>
      <c r="E30" s="23"/>
      <c r="F30" s="23"/>
      <c r="G30" s="24" t="e">
        <f t="shared" si="1"/>
        <v>#DIV/0!</v>
      </c>
    </row>
    <row r="31" spans="1:7" ht="25.5" customHeight="1" thickBot="1">
      <c r="A31" s="94"/>
      <c r="B31" s="94"/>
      <c r="C31" s="93"/>
      <c r="D31" s="7" t="s">
        <v>56</v>
      </c>
      <c r="E31" s="3"/>
      <c r="F31" s="3"/>
      <c r="G31" s="24" t="e">
        <f t="shared" si="1"/>
        <v>#DIV/0!</v>
      </c>
    </row>
    <row r="32" spans="1:7" ht="15.75" thickBot="1">
      <c r="A32" s="88"/>
      <c r="B32" s="88"/>
      <c r="C32" s="90"/>
      <c r="D32" s="7" t="s">
        <v>57</v>
      </c>
      <c r="E32" s="3">
        <v>54462.698</v>
      </c>
      <c r="F32" s="3">
        <v>54462.698</v>
      </c>
      <c r="G32" s="24">
        <f t="shared" si="1"/>
        <v>100</v>
      </c>
    </row>
    <row r="33" spans="1:7" ht="15.75" thickBot="1">
      <c r="A33" s="87" t="s">
        <v>61</v>
      </c>
      <c r="B33" s="87" t="s">
        <v>40</v>
      </c>
      <c r="C33" s="89" t="s">
        <v>41</v>
      </c>
      <c r="D33" s="7" t="s">
        <v>27</v>
      </c>
      <c r="E33" s="73">
        <f>E34+E35+E36+E37</f>
        <v>17341.918</v>
      </c>
      <c r="F33" s="73">
        <f>F34+F35+F36+F37</f>
        <v>17341.918</v>
      </c>
      <c r="G33" s="24">
        <f t="shared" si="1"/>
        <v>100</v>
      </c>
    </row>
    <row r="34" spans="1:7" ht="26.25" customHeight="1" thickBot="1">
      <c r="A34" s="94"/>
      <c r="B34" s="94"/>
      <c r="C34" s="93"/>
      <c r="D34" s="7" t="s">
        <v>54</v>
      </c>
      <c r="E34" s="3">
        <v>13077.448</v>
      </c>
      <c r="F34" s="3">
        <v>13077.448</v>
      </c>
      <c r="G34" s="24">
        <v>0</v>
      </c>
    </row>
    <row r="35" spans="1:7" ht="27" customHeight="1" thickBot="1">
      <c r="A35" s="94"/>
      <c r="B35" s="94"/>
      <c r="C35" s="93"/>
      <c r="D35" s="7" t="s">
        <v>55</v>
      </c>
      <c r="E35" s="3"/>
      <c r="F35" s="3"/>
      <c r="G35" s="24">
        <v>0</v>
      </c>
    </row>
    <row r="36" spans="1:7" ht="28.5" customHeight="1" thickBot="1">
      <c r="A36" s="94"/>
      <c r="B36" s="94"/>
      <c r="C36" s="93"/>
      <c r="D36" s="7" t="s">
        <v>56</v>
      </c>
      <c r="E36" s="3">
        <v>4264.47</v>
      </c>
      <c r="F36" s="3">
        <v>4264.47</v>
      </c>
      <c r="G36" s="24">
        <f t="shared" si="1"/>
        <v>100</v>
      </c>
    </row>
    <row r="37" spans="1:7" ht="15.75" thickBot="1">
      <c r="A37" s="88"/>
      <c r="B37" s="88"/>
      <c r="C37" s="90"/>
      <c r="D37" s="7" t="s">
        <v>57</v>
      </c>
      <c r="E37" s="3">
        <v>0</v>
      </c>
      <c r="F37" s="3">
        <v>0</v>
      </c>
      <c r="G37" s="24">
        <v>0</v>
      </c>
    </row>
    <row r="38" spans="1:7" ht="15.75" thickBot="1">
      <c r="A38" s="87" t="s">
        <v>59</v>
      </c>
      <c r="B38" s="87" t="s">
        <v>42</v>
      </c>
      <c r="C38" s="89" t="s">
        <v>43</v>
      </c>
      <c r="D38" s="7" t="s">
        <v>27</v>
      </c>
      <c r="E38" s="23">
        <f aca="true" t="shared" si="3" ref="E38:F42">E43+E48</f>
        <v>92925.98719</v>
      </c>
      <c r="F38" s="23">
        <f t="shared" si="3"/>
        <v>90442.41785</v>
      </c>
      <c r="G38" s="24">
        <f t="shared" si="1"/>
        <v>97.3273683550738</v>
      </c>
    </row>
    <row r="39" spans="1:7" ht="27.75" customHeight="1" thickBot="1">
      <c r="A39" s="94"/>
      <c r="B39" s="94"/>
      <c r="C39" s="93"/>
      <c r="D39" s="7" t="s">
        <v>54</v>
      </c>
      <c r="E39" s="23">
        <f t="shared" si="3"/>
        <v>20715.963040000002</v>
      </c>
      <c r="F39" s="23">
        <f t="shared" si="3"/>
        <v>18232.3937</v>
      </c>
      <c r="G39" s="24">
        <f t="shared" si="1"/>
        <v>88.01132568539279</v>
      </c>
    </row>
    <row r="40" spans="1:7" ht="27.75" customHeight="1" thickBot="1">
      <c r="A40" s="94"/>
      <c r="B40" s="94"/>
      <c r="C40" s="93"/>
      <c r="D40" s="7" t="s">
        <v>55</v>
      </c>
      <c r="E40" s="23">
        <f t="shared" si="3"/>
        <v>72210.02415</v>
      </c>
      <c r="F40" s="23">
        <f t="shared" si="3"/>
        <v>72210.02415</v>
      </c>
      <c r="G40" s="24">
        <f t="shared" si="1"/>
        <v>100</v>
      </c>
    </row>
    <row r="41" spans="1:7" ht="27" customHeight="1" thickBot="1">
      <c r="A41" s="94"/>
      <c r="B41" s="94"/>
      <c r="C41" s="93"/>
      <c r="D41" s="7" t="s">
        <v>56</v>
      </c>
      <c r="E41" s="23">
        <f t="shared" si="3"/>
        <v>0</v>
      </c>
      <c r="F41" s="23">
        <f t="shared" si="3"/>
        <v>0</v>
      </c>
      <c r="G41" s="24">
        <v>0</v>
      </c>
    </row>
    <row r="42" spans="1:7" ht="15.75" thickBot="1">
      <c r="A42" s="88"/>
      <c r="B42" s="88"/>
      <c r="C42" s="90"/>
      <c r="D42" s="7" t="s">
        <v>57</v>
      </c>
      <c r="E42" s="23">
        <f t="shared" si="3"/>
        <v>0</v>
      </c>
      <c r="F42" s="23">
        <f t="shared" si="3"/>
        <v>0</v>
      </c>
      <c r="G42" s="24">
        <v>0</v>
      </c>
    </row>
    <row r="43" spans="1:7" ht="15.75" thickBot="1">
      <c r="A43" s="87" t="s">
        <v>58</v>
      </c>
      <c r="B43" s="87" t="s">
        <v>32</v>
      </c>
      <c r="C43" s="89" t="s">
        <v>45</v>
      </c>
      <c r="D43" s="7" t="s">
        <v>27</v>
      </c>
      <c r="E43" s="3">
        <f>E44+E45+E46+E47</f>
        <v>11067.54615</v>
      </c>
      <c r="F43" s="3">
        <f>F44+F45+F46+F47</f>
        <v>11025.53515</v>
      </c>
      <c r="G43" s="24">
        <f t="shared" si="1"/>
        <v>99.62041269644942</v>
      </c>
    </row>
    <row r="44" spans="1:7" ht="26.25" customHeight="1" thickBot="1">
      <c r="A44" s="94"/>
      <c r="B44" s="94"/>
      <c r="C44" s="93"/>
      <c r="D44" s="7" t="s">
        <v>54</v>
      </c>
      <c r="E44" s="3">
        <f>34.4+2073.162+1972.89815+1087.086</f>
        <v>5167.54615</v>
      </c>
      <c r="F44" s="3">
        <f>34.34+2031.211+1972.89815+1087.086</f>
        <v>5125.53515</v>
      </c>
      <c r="G44" s="24">
        <f t="shared" si="1"/>
        <v>99.18702225813696</v>
      </c>
    </row>
    <row r="45" spans="1:7" ht="27" customHeight="1" thickBot="1">
      <c r="A45" s="94"/>
      <c r="B45" s="94"/>
      <c r="C45" s="93"/>
      <c r="D45" s="7" t="s">
        <v>55</v>
      </c>
      <c r="E45" s="3">
        <f>3400+2500</f>
        <v>5900</v>
      </c>
      <c r="F45" s="3">
        <v>5900</v>
      </c>
      <c r="G45" s="24">
        <f t="shared" si="1"/>
        <v>100</v>
      </c>
    </row>
    <row r="46" spans="1:7" ht="27.75" customHeight="1" thickBot="1">
      <c r="A46" s="94"/>
      <c r="B46" s="94"/>
      <c r="C46" s="93"/>
      <c r="D46" s="7" t="s">
        <v>56</v>
      </c>
      <c r="E46" s="3"/>
      <c r="F46" s="3"/>
      <c r="G46" s="24">
        <v>0</v>
      </c>
    </row>
    <row r="47" spans="1:7" ht="15.75" thickBot="1">
      <c r="A47" s="88"/>
      <c r="B47" s="88"/>
      <c r="C47" s="90"/>
      <c r="D47" s="7" t="s">
        <v>57</v>
      </c>
      <c r="E47" s="3"/>
      <c r="F47" s="3"/>
      <c r="G47" s="24">
        <v>0</v>
      </c>
    </row>
    <row r="48" spans="1:7" ht="15.75" thickBot="1">
      <c r="A48" s="87" t="s">
        <v>58</v>
      </c>
      <c r="B48" s="87" t="s">
        <v>34</v>
      </c>
      <c r="C48" s="89" t="s">
        <v>46</v>
      </c>
      <c r="D48" s="7" t="s">
        <v>27</v>
      </c>
      <c r="E48" s="23">
        <f>E49+E50+E51+E52</f>
        <v>81858.44104</v>
      </c>
      <c r="F48" s="23">
        <f>F49+F50+F51+F52</f>
        <v>79416.8827</v>
      </c>
      <c r="G48" s="24">
        <f t="shared" si="1"/>
        <v>97.01734077881237</v>
      </c>
    </row>
    <row r="49" spans="1:7" ht="24.75" customHeight="1" thickBot="1">
      <c r="A49" s="94"/>
      <c r="B49" s="94"/>
      <c r="C49" s="93"/>
      <c r="D49" s="7" t="s">
        <v>54</v>
      </c>
      <c r="E49" s="23">
        <f>8448.41689+3777.93+2500+822.07</f>
        <v>15548.41689</v>
      </c>
      <c r="F49" s="23">
        <f>2500+822.07+6206.09934+3578.68921</f>
        <v>13106.85855</v>
      </c>
      <c r="G49" s="24">
        <f t="shared" si="1"/>
        <v>84.2970615126078</v>
      </c>
    </row>
    <row r="50" spans="1:7" ht="28.5" customHeight="1" thickBot="1">
      <c r="A50" s="94"/>
      <c r="B50" s="94"/>
      <c r="C50" s="93"/>
      <c r="D50" s="7" t="s">
        <v>55</v>
      </c>
      <c r="E50" s="23">
        <f>66310.02415</f>
        <v>66310.02415</v>
      </c>
      <c r="F50" s="23">
        <v>66310.02415</v>
      </c>
      <c r="G50" s="24">
        <f t="shared" si="1"/>
        <v>100</v>
      </c>
    </row>
    <row r="51" spans="1:7" ht="27" customHeight="1" thickBot="1">
      <c r="A51" s="94"/>
      <c r="B51" s="94"/>
      <c r="C51" s="93"/>
      <c r="D51" s="7" t="s">
        <v>56</v>
      </c>
      <c r="E51" s="23">
        <v>0</v>
      </c>
      <c r="F51" s="23">
        <v>0</v>
      </c>
      <c r="G51" s="24">
        <v>0</v>
      </c>
    </row>
    <row r="52" spans="1:7" ht="15.75" thickBot="1">
      <c r="A52" s="88"/>
      <c r="B52" s="88"/>
      <c r="C52" s="90"/>
      <c r="D52" s="7" t="s">
        <v>57</v>
      </c>
      <c r="E52" s="23">
        <v>0</v>
      </c>
      <c r="F52" s="23">
        <v>0</v>
      </c>
      <c r="G52" s="24">
        <v>0</v>
      </c>
    </row>
    <row r="54" spans="2:6" ht="42" customHeight="1">
      <c r="B54" s="95" t="s">
        <v>114</v>
      </c>
      <c r="C54" s="95"/>
      <c r="D54" s="95"/>
      <c r="F54" s="44" t="s">
        <v>115</v>
      </c>
    </row>
  </sheetData>
  <sheetProtection/>
  <mergeCells count="36">
    <mergeCell ref="B54:D54"/>
    <mergeCell ref="A48:A52"/>
    <mergeCell ref="B48:B52"/>
    <mergeCell ref="C48:C52"/>
    <mergeCell ref="A4:G4"/>
    <mergeCell ref="A5:G5"/>
    <mergeCell ref="A38:A42"/>
    <mergeCell ref="B38:B42"/>
    <mergeCell ref="C38:C42"/>
    <mergeCell ref="A43:A47"/>
    <mergeCell ref="B43:B47"/>
    <mergeCell ref="C43:C47"/>
    <mergeCell ref="A28:A32"/>
    <mergeCell ref="B28:B32"/>
    <mergeCell ref="C28:C32"/>
    <mergeCell ref="A33:A37"/>
    <mergeCell ref="B33:B37"/>
    <mergeCell ref="C33:C37"/>
    <mergeCell ref="A18:A22"/>
    <mergeCell ref="B18:B22"/>
    <mergeCell ref="C18:C22"/>
    <mergeCell ref="A23:A27"/>
    <mergeCell ref="B23:B27"/>
    <mergeCell ref="C23:C27"/>
    <mergeCell ref="A8:A12"/>
    <mergeCell ref="B8:B12"/>
    <mergeCell ref="C8:C12"/>
    <mergeCell ref="A13:A17"/>
    <mergeCell ref="B13:B17"/>
    <mergeCell ref="C13:C17"/>
    <mergeCell ref="G6:G7"/>
    <mergeCell ref="A6:A7"/>
    <mergeCell ref="B6:B7"/>
    <mergeCell ref="C6:C7"/>
    <mergeCell ref="D6:D7"/>
    <mergeCell ref="E6:F6"/>
  </mergeCells>
  <printOptions/>
  <pageMargins left="0.7086614173228347" right="0.2755905511811024" top="0.15748031496062992" bottom="0.2362204724409449" header="0.31496062992125984" footer="0.31496062992125984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B13">
      <selection activeCell="H18" sqref="H18"/>
    </sheetView>
  </sheetViews>
  <sheetFormatPr defaultColWidth="9.140625" defaultRowHeight="15"/>
  <cols>
    <col min="1" max="1" width="0" style="0" hidden="1" customWidth="1"/>
    <col min="3" max="3" width="26.00390625" style="0" customWidth="1"/>
    <col min="4" max="4" width="21.421875" style="0" customWidth="1"/>
    <col min="6" max="6" width="8.140625" style="0" customWidth="1"/>
    <col min="7" max="7" width="17.8515625" style="0" customWidth="1"/>
    <col min="8" max="8" width="14.8515625" style="0" customWidth="1"/>
    <col min="9" max="9" width="14.7109375" style="0" customWidth="1"/>
  </cols>
  <sheetData>
    <row r="1" ht="15">
      <c r="B1" s="19" t="s">
        <v>62</v>
      </c>
    </row>
    <row r="2" ht="15">
      <c r="B2" s="19" t="s">
        <v>186</v>
      </c>
    </row>
    <row r="3" ht="15.75" thickBot="1">
      <c r="B3" s="1"/>
    </row>
    <row r="4" spans="2:9" ht="126" customHeight="1" thickBot="1">
      <c r="B4" s="25" t="s">
        <v>48</v>
      </c>
      <c r="C4" s="17" t="s">
        <v>63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68</v>
      </c>
      <c r="I4" s="17" t="s">
        <v>69</v>
      </c>
    </row>
    <row r="5" spans="2:9" ht="31.5" customHeight="1" thickBot="1">
      <c r="B5" s="102" t="s">
        <v>70</v>
      </c>
      <c r="C5" s="103"/>
      <c r="D5" s="103"/>
      <c r="E5" s="103"/>
      <c r="F5" s="103"/>
      <c r="G5" s="103"/>
      <c r="H5" s="103"/>
      <c r="I5" s="104"/>
    </row>
    <row r="6" spans="2:9" ht="45.75" customHeight="1" thickBot="1">
      <c r="B6" s="29" t="s">
        <v>58</v>
      </c>
      <c r="C6" s="34" t="s">
        <v>90</v>
      </c>
      <c r="D6" s="29" t="s">
        <v>113</v>
      </c>
      <c r="E6" s="35">
        <v>2017</v>
      </c>
      <c r="F6" s="35">
        <v>2017</v>
      </c>
      <c r="G6" s="30">
        <v>50</v>
      </c>
      <c r="H6" s="30">
        <v>57.3</v>
      </c>
      <c r="I6" s="39">
        <f>H6/G6*100</f>
        <v>114.6</v>
      </c>
    </row>
    <row r="7" spans="2:9" ht="44.25" customHeight="1" thickBot="1">
      <c r="B7" s="32" t="s">
        <v>59</v>
      </c>
      <c r="C7" s="7" t="s">
        <v>92</v>
      </c>
      <c r="D7" s="29" t="s">
        <v>113</v>
      </c>
      <c r="E7" s="35">
        <v>2017</v>
      </c>
      <c r="F7" s="35">
        <v>2017</v>
      </c>
      <c r="G7" s="3">
        <v>22.61</v>
      </c>
      <c r="H7" s="3">
        <v>23.57</v>
      </c>
      <c r="I7" s="39">
        <f aca="true" t="shared" si="0" ref="I7:I17">H7/G7*100</f>
        <v>104.24590888987176</v>
      </c>
    </row>
    <row r="8" spans="2:9" ht="29.25" customHeight="1" thickBot="1">
      <c r="B8" s="31" t="s">
        <v>60</v>
      </c>
      <c r="C8" s="7" t="s">
        <v>93</v>
      </c>
      <c r="D8" s="29" t="s">
        <v>113</v>
      </c>
      <c r="E8" s="35">
        <v>2017</v>
      </c>
      <c r="F8" s="35">
        <v>2017</v>
      </c>
      <c r="G8" s="3">
        <v>0.15</v>
      </c>
      <c r="H8" s="3">
        <v>0.19</v>
      </c>
      <c r="I8" s="39">
        <f t="shared" si="0"/>
        <v>126.66666666666669</v>
      </c>
    </row>
    <row r="9" spans="2:9" ht="54.75" customHeight="1" thickBot="1">
      <c r="B9" s="31" t="s">
        <v>61</v>
      </c>
      <c r="C9" s="7" t="s">
        <v>94</v>
      </c>
      <c r="D9" s="29" t="s">
        <v>113</v>
      </c>
      <c r="E9" s="35">
        <v>2017</v>
      </c>
      <c r="F9" s="35">
        <v>2017</v>
      </c>
      <c r="G9" s="3">
        <v>40</v>
      </c>
      <c r="H9" s="3">
        <v>40</v>
      </c>
      <c r="I9" s="39">
        <f t="shared" si="0"/>
        <v>100</v>
      </c>
    </row>
    <row r="10" spans="2:9" ht="33" customHeight="1" thickBot="1">
      <c r="B10" s="31"/>
      <c r="C10" s="99" t="s">
        <v>95</v>
      </c>
      <c r="D10" s="100"/>
      <c r="E10" s="100"/>
      <c r="F10" s="100"/>
      <c r="G10" s="100"/>
      <c r="H10" s="100"/>
      <c r="I10" s="101"/>
    </row>
    <row r="11" spans="2:9" ht="66" customHeight="1" thickBot="1">
      <c r="B11" s="31" t="s">
        <v>71</v>
      </c>
      <c r="C11" s="33" t="s">
        <v>96</v>
      </c>
      <c r="D11" s="29" t="s">
        <v>72</v>
      </c>
      <c r="E11" s="35">
        <v>2017</v>
      </c>
      <c r="F11" s="37">
        <v>2017</v>
      </c>
      <c r="G11" s="3">
        <v>1.3</v>
      </c>
      <c r="H11" s="41">
        <v>0.17</v>
      </c>
      <c r="I11" s="39">
        <f t="shared" si="0"/>
        <v>13.076923076923078</v>
      </c>
    </row>
    <row r="12" spans="2:9" ht="63.75" customHeight="1" thickBot="1">
      <c r="B12" s="31" t="s">
        <v>73</v>
      </c>
      <c r="C12" s="33" t="s">
        <v>97</v>
      </c>
      <c r="D12" s="29" t="s">
        <v>76</v>
      </c>
      <c r="E12" s="35">
        <v>2017</v>
      </c>
      <c r="F12" s="37">
        <v>2017</v>
      </c>
      <c r="G12" s="3">
        <v>5</v>
      </c>
      <c r="H12" s="41">
        <v>0.63</v>
      </c>
      <c r="I12" s="39">
        <f t="shared" si="0"/>
        <v>12.6</v>
      </c>
    </row>
    <row r="13" spans="2:9" ht="51.75" thickBot="1">
      <c r="B13" s="31" t="s">
        <v>74</v>
      </c>
      <c r="C13" s="33" t="s">
        <v>98</v>
      </c>
      <c r="D13" s="29" t="s">
        <v>113</v>
      </c>
      <c r="E13" s="35">
        <v>2017</v>
      </c>
      <c r="F13" s="37">
        <v>2017</v>
      </c>
      <c r="G13" s="3">
        <v>14</v>
      </c>
      <c r="H13" s="3">
        <v>19</v>
      </c>
      <c r="I13" s="39">
        <f t="shared" si="0"/>
        <v>135.71428571428572</v>
      </c>
    </row>
    <row r="14" spans="2:9" ht="51.75" thickBot="1">
      <c r="B14" s="31" t="s">
        <v>75</v>
      </c>
      <c r="C14" s="33" t="s">
        <v>100</v>
      </c>
      <c r="D14" s="29" t="s">
        <v>113</v>
      </c>
      <c r="E14" s="35">
        <v>2017</v>
      </c>
      <c r="F14" s="37">
        <v>2017</v>
      </c>
      <c r="G14" s="3">
        <v>1476</v>
      </c>
      <c r="H14" s="3">
        <v>185</v>
      </c>
      <c r="I14" s="39">
        <f t="shared" si="0"/>
        <v>12.533875338753386</v>
      </c>
    </row>
    <row r="15" spans="2:9" ht="73.5" customHeight="1" thickBot="1">
      <c r="B15" s="31" t="s">
        <v>102</v>
      </c>
      <c r="C15" s="33" t="s">
        <v>103</v>
      </c>
      <c r="D15" s="29" t="s">
        <v>113</v>
      </c>
      <c r="E15" s="35">
        <v>2017</v>
      </c>
      <c r="F15" s="37">
        <v>2017</v>
      </c>
      <c r="G15" s="3">
        <v>1103.3</v>
      </c>
      <c r="H15" s="3">
        <v>748.6</v>
      </c>
      <c r="I15" s="39">
        <f t="shared" si="0"/>
        <v>67.85099247711412</v>
      </c>
    </row>
    <row r="16" spans="2:9" ht="15.75" thickBot="1">
      <c r="B16" s="31"/>
      <c r="C16" s="96" t="s">
        <v>105</v>
      </c>
      <c r="D16" s="97"/>
      <c r="E16" s="97"/>
      <c r="F16" s="97"/>
      <c r="G16" s="97"/>
      <c r="H16" s="97"/>
      <c r="I16" s="98"/>
    </row>
    <row r="17" spans="2:9" ht="77.25" thickBot="1">
      <c r="B17" s="31" t="s">
        <v>77</v>
      </c>
      <c r="C17" s="33" t="s">
        <v>106</v>
      </c>
      <c r="D17" s="29" t="s">
        <v>113</v>
      </c>
      <c r="E17" s="35">
        <v>2014</v>
      </c>
      <c r="F17" s="35">
        <v>2014</v>
      </c>
      <c r="G17" s="3">
        <v>2</v>
      </c>
      <c r="H17" s="3">
        <v>3.5</v>
      </c>
      <c r="I17" s="39">
        <f t="shared" si="0"/>
        <v>175</v>
      </c>
    </row>
    <row r="18" spans="2:9" ht="90" thickBot="1">
      <c r="B18" s="31" t="s">
        <v>78</v>
      </c>
      <c r="C18" s="33" t="s">
        <v>107</v>
      </c>
      <c r="D18" s="29" t="s">
        <v>113</v>
      </c>
      <c r="E18" s="36">
        <v>2014</v>
      </c>
      <c r="F18" s="36">
        <v>2014</v>
      </c>
      <c r="G18" s="3">
        <v>0</v>
      </c>
      <c r="H18" s="3">
        <v>0</v>
      </c>
      <c r="I18" s="39">
        <v>0</v>
      </c>
    </row>
    <row r="19" spans="2:9" ht="102.75" thickBot="1">
      <c r="B19" s="31" t="s">
        <v>109</v>
      </c>
      <c r="C19" s="33" t="s">
        <v>110</v>
      </c>
      <c r="D19" s="29" t="s">
        <v>79</v>
      </c>
      <c r="E19" s="38">
        <v>2014</v>
      </c>
      <c r="F19" s="38">
        <v>2014</v>
      </c>
      <c r="G19" s="3">
        <v>0</v>
      </c>
      <c r="H19" s="3">
        <v>0</v>
      </c>
      <c r="I19" s="39">
        <v>0</v>
      </c>
    </row>
    <row r="21" spans="3:8" ht="48" customHeight="1">
      <c r="C21" s="95" t="s">
        <v>114</v>
      </c>
      <c r="D21" s="95"/>
      <c r="E21" s="95"/>
      <c r="F21" s="86"/>
      <c r="H21" s="44" t="s">
        <v>115</v>
      </c>
    </row>
  </sheetData>
  <sheetProtection/>
  <mergeCells count="4">
    <mergeCell ref="C16:I16"/>
    <mergeCell ref="C10:I10"/>
    <mergeCell ref="B5:I5"/>
    <mergeCell ref="C21:F21"/>
  </mergeCells>
  <hyperlinks>
    <hyperlink ref="C10" r:id="rId1" display="consultantplus://offline/ref=99A715240A733B3B21D73937BDB10408C4DD3858F83E052190B8CFA3D788AF9D419907CB1166FE37ACE00FoBs3J"/>
    <hyperlink ref="C16" r:id="rId2" display="consultantplus://offline/ref=99A715240A733B3B21D73937BDB10408C4DD3858F83E052190B8CFA3D788AF9D419907CB1166FE37ACE308oBs7J"/>
  </hyperlinks>
  <printOptions/>
  <pageMargins left="0.15748031496062992" right="0.1968503937007874" top="0.7480314960629921" bottom="0.7480314960629921" header="0.31496062992125984" footer="0.31496062992125984"/>
  <pageSetup horizontalDpi="180" verticalDpi="180" orientation="portrait" paperSize="9" scale="8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B28">
      <selection activeCell="J8" sqref="J8:Q8"/>
    </sheetView>
  </sheetViews>
  <sheetFormatPr defaultColWidth="9.140625" defaultRowHeight="15"/>
  <cols>
    <col min="1" max="1" width="0" style="0" hidden="1" customWidth="1"/>
    <col min="2" max="2" width="6.00390625" style="0" customWidth="1"/>
    <col min="3" max="3" width="36.140625" style="0" customWidth="1"/>
    <col min="4" max="4" width="8.00390625" style="0" customWidth="1"/>
    <col min="5" max="5" width="8.57421875" style="0" customWidth="1"/>
    <col min="6" max="6" width="10.00390625" style="0" customWidth="1"/>
    <col min="7" max="7" width="7.28125" style="0" customWidth="1"/>
    <col min="8" max="8" width="7.57421875" style="0" customWidth="1"/>
    <col min="9" max="9" width="9.7109375" style="0" customWidth="1"/>
  </cols>
  <sheetData>
    <row r="1" ht="15">
      <c r="B1" s="19" t="s">
        <v>80</v>
      </c>
    </row>
    <row r="2" ht="15">
      <c r="B2" s="19" t="s">
        <v>185</v>
      </c>
    </row>
    <row r="3" spans="2:9" ht="30" customHeight="1">
      <c r="B3" s="85" t="s">
        <v>3</v>
      </c>
      <c r="C3" s="86"/>
      <c r="D3" s="86"/>
      <c r="E3" s="86"/>
      <c r="F3" s="86"/>
      <c r="G3" s="86"/>
      <c r="H3" s="86"/>
      <c r="I3" s="86"/>
    </row>
    <row r="4" spans="2:9" ht="29.25" customHeight="1">
      <c r="B4" s="85" t="s">
        <v>190</v>
      </c>
      <c r="C4" s="86"/>
      <c r="D4" s="86"/>
      <c r="E4" s="86"/>
      <c r="F4" s="86"/>
      <c r="G4" s="86"/>
      <c r="H4" s="86"/>
      <c r="I4" s="86"/>
    </row>
    <row r="5" ht="15.75" thickBot="1">
      <c r="B5" s="2"/>
    </row>
    <row r="6" spans="2:17" ht="41.25" customHeight="1" thickBot="1">
      <c r="B6" s="91" t="s">
        <v>48</v>
      </c>
      <c r="C6" s="110" t="s">
        <v>81</v>
      </c>
      <c r="D6" s="91" t="s">
        <v>82</v>
      </c>
      <c r="E6" s="78" t="s">
        <v>83</v>
      </c>
      <c r="F6" s="80"/>
      <c r="G6" s="91" t="s">
        <v>84</v>
      </c>
      <c r="H6" s="91" t="s">
        <v>85</v>
      </c>
      <c r="I6" s="91" t="s">
        <v>86</v>
      </c>
      <c r="J6" s="108"/>
      <c r="K6" s="109"/>
      <c r="L6" s="109"/>
      <c r="M6" s="109"/>
      <c r="N6" s="109"/>
      <c r="O6" s="109"/>
      <c r="P6" s="109"/>
      <c r="Q6" s="109"/>
    </row>
    <row r="7" spans="2:17" ht="41.25" customHeight="1" thickBot="1">
      <c r="B7" s="92"/>
      <c r="C7" s="111"/>
      <c r="D7" s="92"/>
      <c r="E7" s="3" t="s">
        <v>87</v>
      </c>
      <c r="F7" s="3" t="s">
        <v>88</v>
      </c>
      <c r="G7" s="92"/>
      <c r="H7" s="92"/>
      <c r="I7" s="92"/>
      <c r="J7" s="108"/>
      <c r="K7" s="109"/>
      <c r="L7" s="109"/>
      <c r="M7" s="109"/>
      <c r="N7" s="109"/>
      <c r="O7" s="109"/>
      <c r="P7" s="109"/>
      <c r="Q7" s="109"/>
    </row>
    <row r="8" spans="2:17" ht="30" customHeight="1" thickBot="1">
      <c r="B8" s="16"/>
      <c r="C8" s="105" t="s">
        <v>89</v>
      </c>
      <c r="D8" s="106"/>
      <c r="E8" s="106"/>
      <c r="F8" s="106"/>
      <c r="G8" s="106"/>
      <c r="H8" s="106"/>
      <c r="I8" s="107"/>
      <c r="J8" s="108"/>
      <c r="K8" s="109"/>
      <c r="L8" s="109"/>
      <c r="M8" s="109"/>
      <c r="N8" s="109"/>
      <c r="O8" s="109"/>
      <c r="P8" s="109"/>
      <c r="Q8" s="109"/>
    </row>
    <row r="9" spans="2:17" ht="39" customHeight="1" thickBot="1">
      <c r="B9" s="10" t="s">
        <v>58</v>
      </c>
      <c r="C9" s="7" t="s">
        <v>90</v>
      </c>
      <c r="D9" s="17" t="s">
        <v>91</v>
      </c>
      <c r="E9" s="3">
        <v>50</v>
      </c>
      <c r="F9" s="3">
        <v>57.3</v>
      </c>
      <c r="G9" s="3">
        <f>F9-E9</f>
        <v>7.299999999999997</v>
      </c>
      <c r="H9" s="40">
        <f>F9/E9*100</f>
        <v>114.6</v>
      </c>
      <c r="I9" s="3"/>
      <c r="J9" s="5"/>
      <c r="K9" s="5"/>
      <c r="L9" s="109"/>
      <c r="M9" s="109"/>
      <c r="N9" s="109"/>
      <c r="O9" s="109"/>
      <c r="P9" s="109"/>
      <c r="Q9" s="109"/>
    </row>
    <row r="10" spans="2:17" ht="36.75" customHeight="1" thickBot="1">
      <c r="B10" s="16" t="s">
        <v>59</v>
      </c>
      <c r="C10" s="7" t="s">
        <v>92</v>
      </c>
      <c r="D10" s="27" t="s">
        <v>111</v>
      </c>
      <c r="E10" s="3">
        <v>22.61</v>
      </c>
      <c r="F10" s="3">
        <v>22.61</v>
      </c>
      <c r="G10" s="3">
        <f>F10-E10</f>
        <v>0</v>
      </c>
      <c r="H10" s="40">
        <f aca="true" t="shared" si="0" ref="H10:H20">F10/E10*100</f>
        <v>100</v>
      </c>
      <c r="I10" s="3"/>
      <c r="J10" s="5"/>
      <c r="K10" s="5"/>
      <c r="L10" s="5"/>
      <c r="M10" s="5"/>
      <c r="N10" s="5"/>
      <c r="O10" s="5"/>
      <c r="P10" s="5"/>
      <c r="Q10" s="5"/>
    </row>
    <row r="11" spans="2:17" ht="64.5" thickBot="1">
      <c r="B11" s="10" t="s">
        <v>60</v>
      </c>
      <c r="C11" s="7" t="s">
        <v>93</v>
      </c>
      <c r="D11" s="17" t="s">
        <v>91</v>
      </c>
      <c r="E11" s="3">
        <v>0.15</v>
      </c>
      <c r="F11" s="3">
        <v>0.19</v>
      </c>
      <c r="G11" s="3">
        <f>F11-E11</f>
        <v>0.04000000000000001</v>
      </c>
      <c r="H11" s="40">
        <f t="shared" si="0"/>
        <v>126.66666666666669</v>
      </c>
      <c r="I11" s="3"/>
      <c r="J11" s="5"/>
      <c r="K11" s="5"/>
      <c r="L11" s="109"/>
      <c r="M11" s="109"/>
      <c r="N11" s="109"/>
      <c r="O11" s="109"/>
      <c r="P11" s="109"/>
      <c r="Q11" s="109"/>
    </row>
    <row r="12" spans="2:17" ht="39" thickBot="1">
      <c r="B12" s="10" t="s">
        <v>61</v>
      </c>
      <c r="C12" s="7" t="s">
        <v>94</v>
      </c>
      <c r="D12" s="17" t="s">
        <v>91</v>
      </c>
      <c r="E12" s="3">
        <v>40</v>
      </c>
      <c r="F12" s="3">
        <v>40</v>
      </c>
      <c r="G12" s="3">
        <f>F12-E12</f>
        <v>0</v>
      </c>
      <c r="H12" s="40">
        <f t="shared" si="0"/>
        <v>100</v>
      </c>
      <c r="I12" s="3"/>
      <c r="J12" s="5"/>
      <c r="K12" s="5"/>
      <c r="L12" s="109"/>
      <c r="M12" s="109"/>
      <c r="N12" s="109"/>
      <c r="O12" s="109"/>
      <c r="P12" s="109"/>
      <c r="Q12" s="109"/>
    </row>
    <row r="13" spans="2:17" ht="30" customHeight="1" thickBot="1">
      <c r="B13" s="10"/>
      <c r="C13" s="112" t="s">
        <v>95</v>
      </c>
      <c r="D13" s="113"/>
      <c r="E13" s="113"/>
      <c r="F13" s="113"/>
      <c r="G13" s="113"/>
      <c r="H13" s="113"/>
      <c r="I13" s="114"/>
      <c r="J13" s="5"/>
      <c r="K13" s="5"/>
      <c r="L13" s="109"/>
      <c r="M13" s="109"/>
      <c r="N13" s="109"/>
      <c r="O13" s="109"/>
      <c r="P13" s="109"/>
      <c r="Q13" s="109"/>
    </row>
    <row r="14" spans="2:17" ht="76.5" customHeight="1" thickBot="1">
      <c r="B14" s="10" t="s">
        <v>71</v>
      </c>
      <c r="C14" s="28" t="s">
        <v>96</v>
      </c>
      <c r="D14" s="25" t="s">
        <v>91</v>
      </c>
      <c r="E14" s="3">
        <v>1.3</v>
      </c>
      <c r="F14" s="3">
        <v>0.17</v>
      </c>
      <c r="G14" s="3">
        <f aca="true" t="shared" si="1" ref="G14:G22">F14-E14</f>
        <v>-1.1300000000000001</v>
      </c>
      <c r="H14" s="40">
        <f t="shared" si="0"/>
        <v>13.076923076923078</v>
      </c>
      <c r="I14" s="3"/>
      <c r="J14" s="5"/>
      <c r="K14" s="5"/>
      <c r="L14" s="109"/>
      <c r="M14" s="109"/>
      <c r="N14" s="109"/>
      <c r="O14" s="109"/>
      <c r="P14" s="109"/>
      <c r="Q14" s="109"/>
    </row>
    <row r="15" spans="2:17" ht="76.5" customHeight="1" thickBot="1">
      <c r="B15" s="10" t="s">
        <v>73</v>
      </c>
      <c r="C15" s="28" t="s">
        <v>97</v>
      </c>
      <c r="D15" s="18" t="s">
        <v>91</v>
      </c>
      <c r="E15" s="3">
        <v>5</v>
      </c>
      <c r="F15" s="3">
        <v>0.63</v>
      </c>
      <c r="G15" s="3">
        <f t="shared" si="1"/>
        <v>-4.37</v>
      </c>
      <c r="H15" s="40">
        <f t="shared" si="0"/>
        <v>12.6</v>
      </c>
      <c r="I15" s="3"/>
      <c r="J15" s="5"/>
      <c r="K15" s="5"/>
      <c r="L15" s="109"/>
      <c r="M15" s="109"/>
      <c r="N15" s="109"/>
      <c r="O15" s="109"/>
      <c r="P15" s="109"/>
      <c r="Q15" s="109"/>
    </row>
    <row r="16" spans="2:17" ht="38.25" customHeight="1" thickBot="1">
      <c r="B16" s="10" t="s">
        <v>74</v>
      </c>
      <c r="C16" s="28" t="s">
        <v>98</v>
      </c>
      <c r="D16" s="18" t="s">
        <v>99</v>
      </c>
      <c r="E16" s="3">
        <v>14</v>
      </c>
      <c r="F16" s="3">
        <v>19</v>
      </c>
      <c r="G16" s="3">
        <f t="shared" si="1"/>
        <v>5</v>
      </c>
      <c r="H16" s="40">
        <f t="shared" si="0"/>
        <v>135.71428571428572</v>
      </c>
      <c r="I16" s="3"/>
      <c r="J16" s="5"/>
      <c r="K16" s="5"/>
      <c r="L16" s="109"/>
      <c r="M16" s="109"/>
      <c r="N16" s="109"/>
      <c r="O16" s="109"/>
      <c r="P16" s="109"/>
      <c r="Q16" s="109"/>
    </row>
    <row r="17" spans="2:17" ht="38.25" customHeight="1" thickBot="1">
      <c r="B17" s="10" t="s">
        <v>75</v>
      </c>
      <c r="C17" s="28" t="s">
        <v>100</v>
      </c>
      <c r="D17" s="18" t="s">
        <v>101</v>
      </c>
      <c r="E17" s="3">
        <v>1476</v>
      </c>
      <c r="F17" s="3">
        <v>185</v>
      </c>
      <c r="G17" s="3">
        <f t="shared" si="1"/>
        <v>-1291</v>
      </c>
      <c r="H17" s="40">
        <f t="shared" si="0"/>
        <v>12.533875338753386</v>
      </c>
      <c r="I17" s="3"/>
      <c r="J17" s="5"/>
      <c r="K17" s="5"/>
      <c r="L17" s="109"/>
      <c r="M17" s="109"/>
      <c r="N17" s="109"/>
      <c r="O17" s="109"/>
      <c r="P17" s="109"/>
      <c r="Q17" s="109"/>
    </row>
    <row r="18" spans="2:17" ht="38.25" customHeight="1" thickBot="1">
      <c r="B18" s="10" t="s">
        <v>102</v>
      </c>
      <c r="C18" s="28" t="s">
        <v>103</v>
      </c>
      <c r="D18" s="18" t="s">
        <v>104</v>
      </c>
      <c r="E18" s="3">
        <v>1103.3</v>
      </c>
      <c r="F18" s="3">
        <v>748.6</v>
      </c>
      <c r="G18" s="3">
        <f t="shared" si="1"/>
        <v>-354.69999999999993</v>
      </c>
      <c r="H18" s="40">
        <f t="shared" si="0"/>
        <v>67.85099247711412</v>
      </c>
      <c r="I18" s="3"/>
      <c r="J18" s="5"/>
      <c r="K18" s="5"/>
      <c r="L18" s="109"/>
      <c r="M18" s="109"/>
      <c r="N18" s="109"/>
      <c r="O18" s="109"/>
      <c r="P18" s="109"/>
      <c r="Q18" s="109"/>
    </row>
    <row r="19" spans="2:17" ht="30" customHeight="1" thickBot="1">
      <c r="B19" s="10"/>
      <c r="C19" s="96" t="s">
        <v>105</v>
      </c>
      <c r="D19" s="97"/>
      <c r="E19" s="97"/>
      <c r="F19" s="97"/>
      <c r="G19" s="97"/>
      <c r="H19" s="97"/>
      <c r="I19" s="98"/>
      <c r="J19" s="5"/>
      <c r="K19" s="5"/>
      <c r="L19" s="109"/>
      <c r="M19" s="109"/>
      <c r="N19" s="109"/>
      <c r="O19" s="109"/>
      <c r="P19" s="109"/>
      <c r="Q19" s="109"/>
    </row>
    <row r="20" spans="2:17" ht="63.75" customHeight="1" thickBot="1">
      <c r="B20" s="10" t="s">
        <v>77</v>
      </c>
      <c r="C20" s="28" t="s">
        <v>106</v>
      </c>
      <c r="D20" s="25" t="s">
        <v>91</v>
      </c>
      <c r="E20" s="3">
        <v>2</v>
      </c>
      <c r="F20" s="3">
        <v>3.5</v>
      </c>
      <c r="G20" s="3">
        <f t="shared" si="1"/>
        <v>1.5</v>
      </c>
      <c r="H20" s="3">
        <f t="shared" si="0"/>
        <v>175</v>
      </c>
      <c r="I20" s="3"/>
      <c r="J20" s="5"/>
      <c r="K20" s="5"/>
      <c r="L20" s="109"/>
      <c r="M20" s="109"/>
      <c r="N20" s="109"/>
      <c r="O20" s="109"/>
      <c r="P20" s="109"/>
      <c r="Q20" s="109"/>
    </row>
    <row r="21" spans="2:17" ht="63.75" customHeight="1" thickBot="1">
      <c r="B21" s="10" t="s">
        <v>78</v>
      </c>
      <c r="C21" s="28" t="s">
        <v>107</v>
      </c>
      <c r="D21" s="18" t="s">
        <v>108</v>
      </c>
      <c r="E21" s="3">
        <v>0</v>
      </c>
      <c r="F21" s="3">
        <v>0</v>
      </c>
      <c r="G21" s="3">
        <f t="shared" si="1"/>
        <v>0</v>
      </c>
      <c r="H21" s="3">
        <v>0</v>
      </c>
      <c r="I21" s="3"/>
      <c r="J21" s="5"/>
      <c r="K21" s="5"/>
      <c r="L21" s="109"/>
      <c r="M21" s="109"/>
      <c r="N21" s="109"/>
      <c r="O21" s="109"/>
      <c r="P21" s="109"/>
      <c r="Q21" s="109"/>
    </row>
    <row r="22" spans="2:17" ht="63.75" customHeight="1" thickBot="1">
      <c r="B22" s="10" t="s">
        <v>109</v>
      </c>
      <c r="C22" s="28" t="s">
        <v>110</v>
      </c>
      <c r="D22" s="18" t="s">
        <v>91</v>
      </c>
      <c r="E22" s="3">
        <v>0</v>
      </c>
      <c r="F22" s="3">
        <v>0</v>
      </c>
      <c r="G22" s="3">
        <f t="shared" si="1"/>
        <v>0</v>
      </c>
      <c r="H22" s="3">
        <v>0</v>
      </c>
      <c r="I22" s="3"/>
      <c r="J22" s="5"/>
      <c r="K22" s="5"/>
      <c r="L22" s="109"/>
      <c r="M22" s="109"/>
      <c r="N22" s="109"/>
      <c r="O22" s="109"/>
      <c r="P22" s="109"/>
      <c r="Q22" s="109"/>
    </row>
    <row r="23" spans="2:17" ht="15">
      <c r="B23" s="26"/>
      <c r="C23" s="26"/>
      <c r="D23" s="26"/>
      <c r="E23" s="26"/>
      <c r="F23" s="26" t="s">
        <v>112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7" ht="45.75" customHeight="1">
      <c r="B24" s="2"/>
      <c r="C24" s="95" t="s">
        <v>114</v>
      </c>
      <c r="D24" s="95"/>
      <c r="E24" s="95"/>
      <c r="G24" s="44" t="s">
        <v>115</v>
      </c>
    </row>
  </sheetData>
  <sheetProtection/>
  <mergeCells count="29">
    <mergeCell ref="C19:I19"/>
    <mergeCell ref="L19:Q19"/>
    <mergeCell ref="C13:I13"/>
    <mergeCell ref="L13:Q13"/>
    <mergeCell ref="C24:E24"/>
    <mergeCell ref="B3:I3"/>
    <mergeCell ref="B4:I4"/>
    <mergeCell ref="L20:Q20"/>
    <mergeCell ref="L21:Q21"/>
    <mergeCell ref="L22:Q22"/>
    <mergeCell ref="L17:Q17"/>
    <mergeCell ref="L18:Q18"/>
    <mergeCell ref="J6:Q6"/>
    <mergeCell ref="J7:Q7"/>
    <mergeCell ref="L14:Q14"/>
    <mergeCell ref="L15:Q15"/>
    <mergeCell ref="L16:Q16"/>
    <mergeCell ref="L11:Q11"/>
    <mergeCell ref="L12:Q12"/>
    <mergeCell ref="C8:I8"/>
    <mergeCell ref="J8:Q8"/>
    <mergeCell ref="L9:Q9"/>
    <mergeCell ref="B6:B7"/>
    <mergeCell ref="C6:C7"/>
    <mergeCell ref="D6:D7"/>
    <mergeCell ref="E6:F6"/>
    <mergeCell ref="G6:G7"/>
    <mergeCell ref="H6:H7"/>
    <mergeCell ref="I6:I7"/>
  </mergeCells>
  <hyperlinks>
    <hyperlink ref="C13" r:id="rId1" display="consultantplus://offline/ref=99A715240A733B3B21D73937BDB10408C4DD3858F83E052190B8CFA3D788AF9D419907CB1166FE37ACE00FoBs3J"/>
    <hyperlink ref="C19" r:id="rId2" display="consultantplus://offline/ref=99A715240A733B3B21D73937BDB10408C4DD3858F83E052190B8CFA3D788AF9D419907CB1166FE37ACE308oBs7J"/>
  </hyperlinks>
  <printOptions/>
  <pageMargins left="0.4724409448818898" right="0.15748031496062992" top="0.2755905511811024" bottom="0.2755905511811024" header="0.31496062992125984" footer="0.31496062992125984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1">
      <selection activeCell="C7" sqref="C7:F7"/>
    </sheetView>
  </sheetViews>
  <sheetFormatPr defaultColWidth="9.140625" defaultRowHeight="15"/>
  <cols>
    <col min="2" max="2" width="6.57421875" style="0" customWidth="1"/>
    <col min="3" max="3" width="39.7109375" style="0" customWidth="1"/>
    <col min="4" max="4" width="15.421875" style="0" customWidth="1"/>
    <col min="6" max="6" width="19.140625" style="0" customWidth="1"/>
  </cols>
  <sheetData>
    <row r="2" ht="15">
      <c r="F2" s="45" t="s">
        <v>116</v>
      </c>
    </row>
    <row r="3" ht="15">
      <c r="C3" s="72"/>
    </row>
    <row r="4" spans="2:6" ht="15.75">
      <c r="B4" s="46"/>
      <c r="C4" s="117" t="s">
        <v>117</v>
      </c>
      <c r="D4" s="116"/>
      <c r="E4" s="116"/>
      <c r="F4" s="116"/>
    </row>
    <row r="5" spans="2:6" ht="15.75">
      <c r="B5" s="46"/>
      <c r="C5" s="117" t="s">
        <v>187</v>
      </c>
      <c r="D5" s="116"/>
      <c r="E5" s="116"/>
      <c r="F5" s="116"/>
    </row>
    <row r="6" spans="2:6" ht="32.25" customHeight="1">
      <c r="B6" s="46"/>
      <c r="C6" s="115" t="s">
        <v>123</v>
      </c>
      <c r="D6" s="116"/>
      <c r="E6" s="116"/>
      <c r="F6" s="116"/>
    </row>
    <row r="7" spans="2:6" ht="45" customHeight="1">
      <c r="B7" s="46"/>
      <c r="C7" s="115" t="s">
        <v>189</v>
      </c>
      <c r="D7" s="118"/>
      <c r="E7" s="118"/>
      <c r="F7" s="118"/>
    </row>
    <row r="8" spans="2:6" ht="15">
      <c r="B8" s="46"/>
      <c r="C8" s="1"/>
      <c r="D8" s="46"/>
      <c r="E8" s="46"/>
      <c r="F8" s="46"/>
    </row>
    <row r="9" spans="2:6" ht="39.75" customHeight="1">
      <c r="B9" s="47" t="s">
        <v>124</v>
      </c>
      <c r="C9" s="52" t="s">
        <v>118</v>
      </c>
      <c r="D9" s="52" t="s">
        <v>119</v>
      </c>
      <c r="E9" s="52" t="s">
        <v>120</v>
      </c>
      <c r="F9" s="52" t="s">
        <v>121</v>
      </c>
    </row>
    <row r="10" spans="2:6" ht="139.5" customHeight="1">
      <c r="B10" s="48">
        <v>1</v>
      </c>
      <c r="C10" s="53" t="s">
        <v>122</v>
      </c>
      <c r="D10" s="77" t="s">
        <v>126</v>
      </c>
      <c r="E10" s="53">
        <v>2</v>
      </c>
      <c r="F10" s="54" t="s">
        <v>127</v>
      </c>
    </row>
    <row r="11" spans="2:6" ht="120">
      <c r="B11" s="48">
        <v>2</v>
      </c>
      <c r="C11" s="53" t="s">
        <v>122</v>
      </c>
      <c r="D11" s="53" t="s">
        <v>188</v>
      </c>
      <c r="E11" s="53">
        <v>75</v>
      </c>
      <c r="F11" s="54" t="s">
        <v>125</v>
      </c>
    </row>
  </sheetData>
  <sheetProtection/>
  <mergeCells count="4">
    <mergeCell ref="C7:F7"/>
    <mergeCell ref="C6:F6"/>
    <mergeCell ref="C4:F4"/>
    <mergeCell ref="C5:F5"/>
  </mergeCells>
  <printOptions/>
  <pageMargins left="0.7086614173228347" right="0.2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2018-07-23T05:04:19Z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