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1" sheetId="1" r:id="rId1"/>
    <sheet name="форма 2" sheetId="2" r:id="rId2"/>
  </sheets>
  <definedNames/>
  <calcPr fullCalcOnLoad="1"/>
</workbook>
</file>

<file path=xl/sharedStrings.xml><?xml version="1.0" encoding="utf-8"?>
<sst xmlns="http://schemas.openxmlformats.org/spreadsheetml/2006/main" count="146" uniqueCount="71">
  <si>
    <t xml:space="preserve">Отчет об использовании бюджетных ассигнований бюджета муниципального образования "Город Горно-Алтайск" </t>
  </si>
  <si>
    <t>Наименование муниципальной программы</t>
  </si>
  <si>
    <t xml:space="preserve">Администратор муниципальной программы </t>
  </si>
  <si>
    <t>Исполнительно-распорядительный орган местного самоуправления – администрация города Горно-Алтайска</t>
  </si>
  <si>
    <t>Статус</t>
  </si>
  <si>
    <t>Код муниципальной программы</t>
  </si>
  <si>
    <t>сводная бюджетная роспись на 1 января отчетного года</t>
  </si>
  <si>
    <t>сводная бюджетная роспись на отчетную дату</t>
  </si>
  <si>
    <t>кассовое исполнение на отчетную дату</t>
  </si>
  <si>
    <t>Кассовые расходы, %</t>
  </si>
  <si>
    <t>к плану на 1 января отчетного года</t>
  </si>
  <si>
    <t>к плану на отчетную дату</t>
  </si>
  <si>
    <t>Муниципальная программа</t>
  </si>
  <si>
    <t>Подпрограмма</t>
  </si>
  <si>
    <t>всего</t>
  </si>
  <si>
    <t>Форма 1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</si>
  <si>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</si>
  <si>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</si>
  <si>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№ п/п</t>
  </si>
  <si>
    <t>1.1</t>
  </si>
  <si>
    <t>1.2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</si>
  <si>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</si>
  <si>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</si>
  <si>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</si>
  <si>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</si>
  <si>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</si>
  <si>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</si>
  <si>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</si>
  <si>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Оценка расходов (согласно муниципальной программе), тыс.рублей</t>
  </si>
  <si>
    <t>Фактичесские расходы на отчетную дату</t>
  </si>
  <si>
    <t>Форма 2</t>
  </si>
  <si>
    <t>Отчет о расходах на реализацию целей муниципальной программы</t>
  </si>
  <si>
    <t>«Развитие экономического потенциала и предпринимательства в муниципальном образовании «Город Горно-Алтайск» на 2014-2019 годы»</t>
  </si>
  <si>
    <t>Развитие экономического потенциала и предпринимательства в муниципального образования «Город Горно-Алтайск» на 2014-2019 годы»</t>
  </si>
  <si>
    <t>«Развитие экономического потенциала и предпринимательства в муниципальном образовании «Город Горно-Алтайск» на 2014 - 2019 годы»</t>
  </si>
  <si>
    <t>Администратор муниципальной программы</t>
  </si>
  <si>
    <t>Наименование муниципальной программы, подпрограммы, обеспечивающей подпрограммы, основного мероприятия</t>
  </si>
  <si>
    <t>Расходы бюджета муниципального образования «Город Горно-Алтайск», тыс. рублей</t>
  </si>
  <si>
    <t>МП1</t>
  </si>
  <si>
    <t>ПП2</t>
  </si>
  <si>
    <t>ОМ3</t>
  </si>
  <si>
    <t>М4</t>
  </si>
  <si>
    <t>ГРБС5</t>
  </si>
  <si>
    <t>РЗ6</t>
  </si>
  <si>
    <t>ПР7</t>
  </si>
  <si>
    <t>ЦС8</t>
  </si>
  <si>
    <t>ВР9</t>
  </si>
  <si>
    <t>Развитие экономического потенциала и предпринимательства муниципального образования «Город Горно-Алтайск» на 2014-2019 годы</t>
  </si>
  <si>
    <t>Исполнительно-распорядительный орган местного самоуправления – администрация города Горно-Алтайска (далее – Администрация города Горно-Алтайска)</t>
  </si>
  <si>
    <t>Развитие предпринимательства в муниципальном образовании «Город Горно-Алтайск» на 2014-2019 годы</t>
  </si>
  <si>
    <t xml:space="preserve">Администрация города Горно-Алтайска </t>
  </si>
  <si>
    <t>Основное мероприятие 1</t>
  </si>
  <si>
    <t>Грантовая поддержка начинающих предпринимателей</t>
  </si>
  <si>
    <t>Отдел экономики</t>
  </si>
  <si>
    <t>Основное мероприятие 2</t>
  </si>
  <si>
    <t xml:space="preserve">Возмещение  части затрат субъектов малого и среднего предпринимательства на уплату процентов по кредитам, привлеченным в российских кредитных организациях </t>
  </si>
  <si>
    <t>Основное мероприятие 3</t>
  </si>
  <si>
    <t>Возмещение  части затрат, связанных с приобретением оборудования в целях создания и (или) развития и (или) модернизации производства  товаров (работ, услуг)</t>
  </si>
  <si>
    <t>Основное мероприятие 4</t>
  </si>
  <si>
    <t>Возмещение  части затрат  на приобретение оборудования по договорам лизинга</t>
  </si>
  <si>
    <t>Основное мероприятие 5</t>
  </si>
  <si>
    <t>Организация и проведение исследований о состоянии  и динамике развития экономики города Горно-Алтайска, разработка проектов по развитию города Горно-Алтайска</t>
  </si>
  <si>
    <t>Основное мероприятие 6</t>
  </si>
  <si>
    <t>Информационно-консультационная поддержка субъектов малого и среднего предпринимательства и пропаганда предпринимательской и инвестиционной деятельности</t>
  </si>
  <si>
    <t>Основное мероприятие 7</t>
  </si>
  <si>
    <t>Поддержка организации выставочно-ярмарочной деятельности, участие в республиканских, общероссийских, межрегиональных, городских и межмуниципальных выставка, ярмарках</t>
  </si>
  <si>
    <t>Основное мероприятие 8</t>
  </si>
  <si>
    <t>Организация, проведение «круглых столов», семинаров, ярмарок, конференций, советов, конкурсов, праздников с участием субъектов малого и среднего предпринимательства</t>
  </si>
  <si>
    <t>Возмещение 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</si>
  <si>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на реализацию муниципальной программы по состоянию на 01.07.2017 года</t>
  </si>
  <si>
    <t>за счет всех источников финансирования по состоянию на 01.07.2017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</si>
</sst>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3.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7" fontId="0" fillId="0" borderId="10" xfId="59" applyFont="1" applyBorder="1" applyAlignment="1">
      <alignment horizontal="center" vertical="center"/>
    </xf>
    <xf numFmtId="187" fontId="1" fillId="0" borderId="10" xfId="59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43" fontId="0" fillId="0" borderId="0" xfId="0" applyNumberFormat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4" fontId="0" fillId="0" borderId="10" xfId="59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59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398"/>
  <sheetViews>
    <sheetView view="pageBreakPreview" zoomScale="60" zoomScaleNormal="80" zoomScalePageLayoutView="0" workbookViewId="0" topLeftCell="A16">
      <selection activeCell="O19" sqref="O19:O20"/>
    </sheetView>
  </sheetViews>
  <sheetFormatPr defaultColWidth="9.140625" defaultRowHeight="12.75"/>
  <cols>
    <col min="1" max="1" width="16.28125" style="4" customWidth="1"/>
    <col min="2" max="2" width="28.421875" style="4" customWidth="1"/>
    <col min="3" max="3" width="25.7109375" style="4" customWidth="1"/>
    <col min="4" max="10" width="9.140625" style="5" customWidth="1"/>
    <col min="11" max="11" width="12.00390625" style="5" customWidth="1"/>
    <col min="12" max="12" width="11.28125" style="5" customWidth="1"/>
    <col min="13" max="13" width="17.00390625" style="5" customWidth="1"/>
    <col min="14" max="14" width="11.28125" style="5" customWidth="1"/>
    <col min="15" max="15" width="11.421875" style="5" customWidth="1"/>
    <col min="16" max="16" width="11.28125" style="1" customWidth="1"/>
    <col min="17" max="17" width="10.57421875" style="1" customWidth="1"/>
    <col min="18" max="18" width="9.140625" style="1" customWidth="1"/>
  </cols>
  <sheetData>
    <row r="1" ht="14.25">
      <c r="Q1" s="24" t="s">
        <v>15</v>
      </c>
    </row>
    <row r="2" spans="1:15" ht="12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6" spans="1:17" ht="17.25" customHeight="1">
      <c r="A6" s="32" t="s">
        <v>1</v>
      </c>
      <c r="B6" s="32"/>
      <c r="C6" s="32"/>
      <c r="D6" s="34" t="s">
        <v>34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8" customHeight="1">
      <c r="A7" s="33" t="s">
        <v>35</v>
      </c>
      <c r="B7" s="33"/>
      <c r="C7" s="33"/>
      <c r="D7" s="35" t="s">
        <v>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62.25" customHeight="1">
      <c r="A8" s="31" t="s">
        <v>4</v>
      </c>
      <c r="B8" s="31" t="s">
        <v>36</v>
      </c>
      <c r="C8" s="31" t="s">
        <v>17</v>
      </c>
      <c r="D8" s="31" t="s">
        <v>5</v>
      </c>
      <c r="E8" s="31"/>
      <c r="F8" s="31"/>
      <c r="G8" s="31"/>
      <c r="H8" s="31"/>
      <c r="I8" s="31"/>
      <c r="J8" s="31"/>
      <c r="K8" s="31"/>
      <c r="L8" s="31"/>
      <c r="M8" s="31" t="s">
        <v>37</v>
      </c>
      <c r="N8" s="31"/>
      <c r="O8" s="31"/>
      <c r="P8" s="38" t="s">
        <v>9</v>
      </c>
      <c r="Q8" s="38"/>
    </row>
    <row r="9" spans="1:17" ht="75.75" thickBot="1">
      <c r="A9" s="31"/>
      <c r="B9" s="31"/>
      <c r="C9" s="31"/>
      <c r="D9" s="18" t="s">
        <v>38</v>
      </c>
      <c r="E9" s="18" t="s">
        <v>39</v>
      </c>
      <c r="F9" s="19" t="s">
        <v>40</v>
      </c>
      <c r="G9" s="18" t="s">
        <v>41</v>
      </c>
      <c r="H9" s="18" t="s">
        <v>42</v>
      </c>
      <c r="I9" s="18" t="s">
        <v>43</v>
      </c>
      <c r="J9" s="18" t="s">
        <v>44</v>
      </c>
      <c r="K9" s="18" t="s">
        <v>45</v>
      </c>
      <c r="L9" s="18" t="s">
        <v>46</v>
      </c>
      <c r="M9" s="20" t="s">
        <v>6</v>
      </c>
      <c r="N9" s="20" t="s">
        <v>7</v>
      </c>
      <c r="O9" s="20" t="s">
        <v>8</v>
      </c>
      <c r="P9" s="20" t="s">
        <v>10</v>
      </c>
      <c r="Q9" s="20" t="s">
        <v>11</v>
      </c>
    </row>
    <row r="10" spans="1:17" ht="17.25" thickBot="1">
      <c r="A10" s="31" t="s">
        <v>12</v>
      </c>
      <c r="B10" s="31" t="s">
        <v>47</v>
      </c>
      <c r="C10" s="17" t="s">
        <v>14</v>
      </c>
      <c r="D10" s="13">
        <v>1</v>
      </c>
      <c r="E10" s="13">
        <v>0</v>
      </c>
      <c r="F10" s="13">
        <v>0</v>
      </c>
      <c r="G10" s="13">
        <v>0</v>
      </c>
      <c r="H10" s="13"/>
      <c r="I10" s="13"/>
      <c r="J10" s="13"/>
      <c r="K10" s="13"/>
      <c r="L10" s="21"/>
      <c r="M10" s="23">
        <f aca="true" t="shared" si="0" ref="M10:O11">M11</f>
        <v>1024</v>
      </c>
      <c r="N10" s="23">
        <f t="shared" si="0"/>
        <v>1024</v>
      </c>
      <c r="O10" s="23">
        <f t="shared" si="0"/>
        <v>561.282</v>
      </c>
      <c r="P10" s="23">
        <f aca="true" t="shared" si="1" ref="P10:P18">O10*100/M10</f>
        <v>54.812695312500004</v>
      </c>
      <c r="Q10" s="23">
        <f aca="true" t="shared" si="2" ref="Q10:Q18">O10*100/N10</f>
        <v>54.812695312500004</v>
      </c>
    </row>
    <row r="11" spans="1:17" ht="110.25" customHeight="1" thickBot="1">
      <c r="A11" s="31"/>
      <c r="B11" s="31"/>
      <c r="C11" s="17" t="s">
        <v>48</v>
      </c>
      <c r="D11" s="13">
        <v>1</v>
      </c>
      <c r="E11" s="13">
        <v>0</v>
      </c>
      <c r="F11" s="13">
        <v>0</v>
      </c>
      <c r="G11" s="13">
        <v>0</v>
      </c>
      <c r="H11" s="13">
        <v>12</v>
      </c>
      <c r="I11" s="13"/>
      <c r="J11" s="13"/>
      <c r="K11" s="13"/>
      <c r="L11" s="21"/>
      <c r="M11" s="23">
        <f t="shared" si="0"/>
        <v>1024</v>
      </c>
      <c r="N11" s="23">
        <f t="shared" si="0"/>
        <v>1024</v>
      </c>
      <c r="O11" s="23">
        <f t="shared" si="0"/>
        <v>561.282</v>
      </c>
      <c r="P11" s="23">
        <f t="shared" si="1"/>
        <v>54.812695312500004</v>
      </c>
      <c r="Q11" s="23">
        <f t="shared" si="2"/>
        <v>54.812695312500004</v>
      </c>
    </row>
    <row r="12" spans="1:17" ht="95.25" thickBot="1">
      <c r="A12" s="14" t="s">
        <v>13</v>
      </c>
      <c r="B12" s="14" t="s">
        <v>49</v>
      </c>
      <c r="C12" s="17" t="s">
        <v>50</v>
      </c>
      <c r="D12" s="22">
        <v>1</v>
      </c>
      <c r="E12" s="22">
        <v>1</v>
      </c>
      <c r="F12" s="22">
        <v>0</v>
      </c>
      <c r="G12" s="22"/>
      <c r="H12" s="22">
        <v>12</v>
      </c>
      <c r="I12" s="22"/>
      <c r="J12" s="22"/>
      <c r="K12" s="22"/>
      <c r="L12" s="22"/>
      <c r="M12" s="23">
        <f>SUM(M13:M23)</f>
        <v>1024</v>
      </c>
      <c r="N12" s="23">
        <f>SUM(N13:N23)</f>
        <v>1024</v>
      </c>
      <c r="O12" s="23">
        <f>SUM(O13:O23)</f>
        <v>561.282</v>
      </c>
      <c r="P12" s="23">
        <f t="shared" si="1"/>
        <v>54.812695312500004</v>
      </c>
      <c r="Q12" s="23">
        <f t="shared" si="2"/>
        <v>54.812695312500004</v>
      </c>
    </row>
    <row r="13" spans="1:17" ht="48" thickBot="1">
      <c r="A13" s="14" t="s">
        <v>51</v>
      </c>
      <c r="B13" s="15" t="s">
        <v>52</v>
      </c>
      <c r="C13" s="17" t="s">
        <v>53</v>
      </c>
      <c r="D13" s="22">
        <v>1</v>
      </c>
      <c r="E13" s="22">
        <v>1</v>
      </c>
      <c r="F13" s="22">
        <v>1</v>
      </c>
      <c r="G13" s="22">
        <v>1</v>
      </c>
      <c r="H13" s="22">
        <v>12</v>
      </c>
      <c r="I13" s="22">
        <v>4</v>
      </c>
      <c r="J13" s="22">
        <v>12</v>
      </c>
      <c r="K13" s="22">
        <v>110100001</v>
      </c>
      <c r="L13" s="22">
        <v>810</v>
      </c>
      <c r="M13" s="23">
        <v>100</v>
      </c>
      <c r="N13" s="23">
        <v>100</v>
      </c>
      <c r="O13" s="23">
        <v>0</v>
      </c>
      <c r="P13" s="23">
        <f t="shared" si="1"/>
        <v>0</v>
      </c>
      <c r="Q13" s="23">
        <f t="shared" si="2"/>
        <v>0</v>
      </c>
    </row>
    <row r="14" spans="1:17" ht="112.5" customHeight="1" thickBot="1">
      <c r="A14" s="14" t="s">
        <v>54</v>
      </c>
      <c r="B14" s="15" t="s">
        <v>55</v>
      </c>
      <c r="C14" s="17" t="s">
        <v>53</v>
      </c>
      <c r="D14" s="22">
        <v>1</v>
      </c>
      <c r="E14" s="22">
        <v>1</v>
      </c>
      <c r="F14" s="22">
        <v>1</v>
      </c>
      <c r="G14" s="22">
        <v>2</v>
      </c>
      <c r="H14" s="22">
        <v>12</v>
      </c>
      <c r="I14" s="22">
        <v>4</v>
      </c>
      <c r="J14" s="22">
        <v>12</v>
      </c>
      <c r="K14" s="22">
        <v>110100002</v>
      </c>
      <c r="L14" s="22">
        <v>810</v>
      </c>
      <c r="M14" s="23">
        <v>100</v>
      </c>
      <c r="N14" s="23">
        <v>100</v>
      </c>
      <c r="O14" s="23">
        <v>0</v>
      </c>
      <c r="P14" s="23">
        <f t="shared" si="1"/>
        <v>0</v>
      </c>
      <c r="Q14" s="23">
        <f t="shared" si="2"/>
        <v>0</v>
      </c>
    </row>
    <row r="15" spans="1:17" ht="96.75" customHeight="1" thickBot="1">
      <c r="A15" s="14" t="s">
        <v>56</v>
      </c>
      <c r="B15" s="15" t="s">
        <v>57</v>
      </c>
      <c r="C15" s="17" t="s">
        <v>53</v>
      </c>
      <c r="D15" s="22">
        <v>1</v>
      </c>
      <c r="E15" s="22">
        <v>1</v>
      </c>
      <c r="F15" s="22">
        <v>1</v>
      </c>
      <c r="G15" s="22">
        <v>3</v>
      </c>
      <c r="H15" s="22">
        <v>12</v>
      </c>
      <c r="I15" s="22">
        <v>4</v>
      </c>
      <c r="J15" s="22">
        <v>12</v>
      </c>
      <c r="K15" s="22">
        <v>110100003</v>
      </c>
      <c r="L15" s="22">
        <v>810</v>
      </c>
      <c r="M15" s="23">
        <v>100</v>
      </c>
      <c r="N15" s="23">
        <v>100</v>
      </c>
      <c r="O15" s="23">
        <v>0</v>
      </c>
      <c r="P15" s="23">
        <f t="shared" si="1"/>
        <v>0</v>
      </c>
      <c r="Q15" s="23">
        <f t="shared" si="2"/>
        <v>0</v>
      </c>
    </row>
    <row r="16" spans="1:17" ht="68.25" customHeight="1" thickBot="1">
      <c r="A16" s="14" t="s">
        <v>58</v>
      </c>
      <c r="B16" s="16" t="s">
        <v>59</v>
      </c>
      <c r="C16" s="17" t="s">
        <v>53</v>
      </c>
      <c r="D16" s="22">
        <v>1</v>
      </c>
      <c r="E16" s="22">
        <v>1</v>
      </c>
      <c r="F16" s="22">
        <v>1</v>
      </c>
      <c r="G16" s="22">
        <v>4</v>
      </c>
      <c r="H16" s="22">
        <v>12</v>
      </c>
      <c r="I16" s="22">
        <v>4</v>
      </c>
      <c r="J16" s="22">
        <v>12</v>
      </c>
      <c r="K16" s="22">
        <v>110100005</v>
      </c>
      <c r="L16" s="22">
        <v>810</v>
      </c>
      <c r="M16" s="23">
        <v>100</v>
      </c>
      <c r="N16" s="23">
        <v>100</v>
      </c>
      <c r="O16" s="23">
        <v>400</v>
      </c>
      <c r="P16" s="23">
        <f t="shared" si="1"/>
        <v>400</v>
      </c>
      <c r="Q16" s="23">
        <f t="shared" si="2"/>
        <v>400</v>
      </c>
    </row>
    <row r="17" spans="1:17" ht="84" customHeight="1" thickBot="1">
      <c r="A17" s="31" t="s">
        <v>60</v>
      </c>
      <c r="B17" s="37" t="s">
        <v>61</v>
      </c>
      <c r="C17" s="41" t="s">
        <v>53</v>
      </c>
      <c r="D17" s="22">
        <v>1</v>
      </c>
      <c r="E17" s="22">
        <v>1</v>
      </c>
      <c r="F17" s="22">
        <v>1</v>
      </c>
      <c r="G17" s="22">
        <v>5</v>
      </c>
      <c r="H17" s="22">
        <v>12</v>
      </c>
      <c r="I17" s="22">
        <v>4</v>
      </c>
      <c r="J17" s="22">
        <v>12</v>
      </c>
      <c r="K17" s="22">
        <v>110100004</v>
      </c>
      <c r="L17" s="22">
        <v>244</v>
      </c>
      <c r="M17" s="23">
        <v>100</v>
      </c>
      <c r="N17" s="23">
        <v>100</v>
      </c>
      <c r="O17" s="23">
        <v>0</v>
      </c>
      <c r="P17" s="23">
        <f t="shared" si="1"/>
        <v>0</v>
      </c>
      <c r="Q17" s="23">
        <f t="shared" si="2"/>
        <v>0</v>
      </c>
    </row>
    <row r="18" spans="1:17" ht="15" customHeight="1" thickBot="1">
      <c r="A18" s="31"/>
      <c r="B18" s="37"/>
      <c r="C18" s="41"/>
      <c r="D18" s="22">
        <v>1</v>
      </c>
      <c r="E18" s="22">
        <v>1</v>
      </c>
      <c r="F18" s="22">
        <v>2</v>
      </c>
      <c r="G18" s="22">
        <v>1</v>
      </c>
      <c r="H18" s="22">
        <v>12</v>
      </c>
      <c r="I18" s="22">
        <v>1</v>
      </c>
      <c r="J18" s="22">
        <v>13</v>
      </c>
      <c r="K18" s="22">
        <v>110200000</v>
      </c>
      <c r="L18" s="22">
        <v>244</v>
      </c>
      <c r="M18" s="23">
        <v>144</v>
      </c>
      <c r="N18" s="23">
        <v>144</v>
      </c>
      <c r="O18" s="23">
        <v>0</v>
      </c>
      <c r="P18" s="23">
        <f t="shared" si="1"/>
        <v>0</v>
      </c>
      <c r="Q18" s="23">
        <f t="shared" si="2"/>
        <v>0</v>
      </c>
    </row>
    <row r="19" spans="1:17" ht="126" customHeight="1" thickBot="1">
      <c r="A19" s="31" t="s">
        <v>62</v>
      </c>
      <c r="B19" s="36" t="s">
        <v>63</v>
      </c>
      <c r="C19" s="39" t="s">
        <v>53</v>
      </c>
      <c r="D19" s="22">
        <v>1</v>
      </c>
      <c r="E19" s="22">
        <v>1</v>
      </c>
      <c r="F19" s="22">
        <v>1</v>
      </c>
      <c r="G19" s="22">
        <v>5</v>
      </c>
      <c r="H19" s="22">
        <v>12</v>
      </c>
      <c r="I19" s="22">
        <v>4</v>
      </c>
      <c r="J19" s="22">
        <v>12</v>
      </c>
      <c r="K19" s="22">
        <v>110100004</v>
      </c>
      <c r="L19" s="22">
        <v>244</v>
      </c>
      <c r="M19" s="23">
        <v>43</v>
      </c>
      <c r="N19" s="23">
        <v>43</v>
      </c>
      <c r="O19" s="23">
        <v>13.54</v>
      </c>
      <c r="P19" s="23">
        <f>O19*100/M19</f>
        <v>31.488372093023255</v>
      </c>
      <c r="Q19" s="23">
        <f>O19*100/N19</f>
        <v>31.488372093023255</v>
      </c>
    </row>
    <row r="20" spans="1:17" ht="15.75" customHeight="1" thickBot="1">
      <c r="A20" s="31"/>
      <c r="B20" s="36"/>
      <c r="C20" s="40"/>
      <c r="D20" s="22">
        <v>1</v>
      </c>
      <c r="E20" s="22">
        <v>1</v>
      </c>
      <c r="F20" s="22">
        <v>1</v>
      </c>
      <c r="G20" s="22">
        <v>5</v>
      </c>
      <c r="H20" s="22">
        <v>12</v>
      </c>
      <c r="I20" s="22">
        <v>4</v>
      </c>
      <c r="J20" s="22">
        <v>12</v>
      </c>
      <c r="K20" s="22">
        <v>110100004</v>
      </c>
      <c r="L20" s="22">
        <v>242</v>
      </c>
      <c r="M20" s="23">
        <v>15</v>
      </c>
      <c r="N20" s="23">
        <v>15</v>
      </c>
      <c r="O20" s="23">
        <v>15</v>
      </c>
      <c r="P20" s="23">
        <f>O20*100/M20</f>
        <v>100</v>
      </c>
      <c r="Q20" s="23">
        <f>O20*100/N20</f>
        <v>100</v>
      </c>
    </row>
    <row r="21" spans="1:17" ht="115.5" customHeight="1" thickBot="1">
      <c r="A21" s="31" t="s">
        <v>64</v>
      </c>
      <c r="B21" s="36" t="s">
        <v>65</v>
      </c>
      <c r="C21" s="39" t="s">
        <v>53</v>
      </c>
      <c r="D21" s="22">
        <v>1</v>
      </c>
      <c r="E21" s="22">
        <v>1</v>
      </c>
      <c r="F21" s="22">
        <v>1</v>
      </c>
      <c r="G21" s="22">
        <v>5</v>
      </c>
      <c r="H21" s="22">
        <v>12</v>
      </c>
      <c r="I21" s="22">
        <v>4</v>
      </c>
      <c r="J21" s="22">
        <v>12</v>
      </c>
      <c r="K21" s="22">
        <v>110100004</v>
      </c>
      <c r="L21" s="22">
        <v>244</v>
      </c>
      <c r="M21" s="23">
        <v>157</v>
      </c>
      <c r="N21" s="23">
        <v>157</v>
      </c>
      <c r="O21" s="23">
        <v>0</v>
      </c>
      <c r="P21" s="23">
        <v>0</v>
      </c>
      <c r="Q21" s="23">
        <v>0</v>
      </c>
    </row>
    <row r="22" spans="1:17" ht="16.5" customHeight="1" thickBot="1">
      <c r="A22" s="31"/>
      <c r="B22" s="36"/>
      <c r="C22" s="40"/>
      <c r="D22" s="22">
        <v>1</v>
      </c>
      <c r="E22" s="22">
        <v>1</v>
      </c>
      <c r="F22" s="22">
        <v>2</v>
      </c>
      <c r="G22" s="22">
        <v>1</v>
      </c>
      <c r="H22" s="22">
        <v>12</v>
      </c>
      <c r="I22" s="22">
        <v>1</v>
      </c>
      <c r="J22" s="22">
        <v>13</v>
      </c>
      <c r="K22" s="22">
        <v>110200000</v>
      </c>
      <c r="L22" s="22">
        <v>244</v>
      </c>
      <c r="M22" s="23">
        <v>0</v>
      </c>
      <c r="N22" s="23">
        <v>0</v>
      </c>
      <c r="O22" s="23">
        <v>0</v>
      </c>
      <c r="P22" s="23" t="e">
        <f>O22*100/M22</f>
        <v>#DIV/0!</v>
      </c>
      <c r="Q22" s="23" t="e">
        <f>O22*100/N22</f>
        <v>#DIV/0!</v>
      </c>
    </row>
    <row r="23" spans="1:17" ht="136.5" customHeight="1" thickBot="1">
      <c r="A23" s="14" t="s">
        <v>66</v>
      </c>
      <c r="B23" s="15" t="s">
        <v>67</v>
      </c>
      <c r="C23" s="17" t="s">
        <v>53</v>
      </c>
      <c r="D23" s="22">
        <v>1</v>
      </c>
      <c r="E23" s="22">
        <v>1</v>
      </c>
      <c r="F23" s="22">
        <v>1</v>
      </c>
      <c r="G23" s="22">
        <v>5</v>
      </c>
      <c r="H23" s="22">
        <v>12</v>
      </c>
      <c r="I23" s="22">
        <v>4</v>
      </c>
      <c r="J23" s="22">
        <v>12</v>
      </c>
      <c r="K23" s="22">
        <v>110100004</v>
      </c>
      <c r="L23" s="22">
        <v>244</v>
      </c>
      <c r="M23" s="23">
        <v>165</v>
      </c>
      <c r="N23" s="23">
        <v>165</v>
      </c>
      <c r="O23" s="23">
        <f>(99797+250+500+1000+9000+1425+1500+1490+320+17460)/1000</f>
        <v>132.742</v>
      </c>
      <c r="P23" s="23">
        <f>O23*100/M23</f>
        <v>80.44969696969696</v>
      </c>
      <c r="Q23" s="23">
        <f>O23*100/N23</f>
        <v>80.44969696969696</v>
      </c>
    </row>
    <row r="398" ht="12.75"/>
  </sheetData>
  <sheetProtection/>
  <mergeCells count="24">
    <mergeCell ref="M8:O8"/>
    <mergeCell ref="P8:Q8"/>
    <mergeCell ref="C21:C22"/>
    <mergeCell ref="C19:C20"/>
    <mergeCell ref="C8:C9"/>
    <mergeCell ref="C17:C18"/>
    <mergeCell ref="D8:F8"/>
    <mergeCell ref="G8:L8"/>
    <mergeCell ref="A19:A20"/>
    <mergeCell ref="B19:B20"/>
    <mergeCell ref="A21:A22"/>
    <mergeCell ref="B21:B22"/>
    <mergeCell ref="A17:A18"/>
    <mergeCell ref="B17:B18"/>
    <mergeCell ref="A2:O2"/>
    <mergeCell ref="A3:O3"/>
    <mergeCell ref="A10:A11"/>
    <mergeCell ref="B10:B11"/>
    <mergeCell ref="A6:C6"/>
    <mergeCell ref="A7:C7"/>
    <mergeCell ref="A8:A9"/>
    <mergeCell ref="B8:B9"/>
    <mergeCell ref="D6:Q6"/>
    <mergeCell ref="D7:Q7"/>
  </mergeCells>
  <hyperlinks>
    <hyperlink ref="A12" location="Par398" display="Par398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398"/>
  <sheetViews>
    <sheetView tabSelected="1" zoomScale="80" zoomScaleNormal="80" zoomScalePageLayoutView="0" workbookViewId="0" topLeftCell="A53">
      <selection activeCell="I17" sqref="I17"/>
    </sheetView>
  </sheetViews>
  <sheetFormatPr defaultColWidth="9.140625" defaultRowHeight="12.75"/>
  <cols>
    <col min="1" max="1" width="4.8515625" style="2" customWidth="1"/>
    <col min="2" max="2" width="14.28125" style="4" customWidth="1"/>
    <col min="3" max="3" width="40.28125" style="4" customWidth="1"/>
    <col min="4" max="4" width="48.7109375" style="4" customWidth="1"/>
    <col min="5" max="5" width="21.8515625" style="5" customWidth="1"/>
    <col min="6" max="6" width="20.57421875" style="5" customWidth="1"/>
    <col min="7" max="7" width="18.7109375" style="5" customWidth="1"/>
    <col min="8" max="11" width="9.140625" style="1" customWidth="1"/>
  </cols>
  <sheetData>
    <row r="1" ht="12.75">
      <c r="G1" s="6" t="s">
        <v>30</v>
      </c>
    </row>
    <row r="2" spans="2:7" ht="12.75">
      <c r="B2" s="30" t="s">
        <v>31</v>
      </c>
      <c r="C2" s="30"/>
      <c r="D2" s="30"/>
      <c r="E2" s="30"/>
      <c r="F2" s="30"/>
      <c r="G2" s="30"/>
    </row>
    <row r="3" spans="2:7" ht="12.75">
      <c r="B3" s="30" t="s">
        <v>70</v>
      </c>
      <c r="C3" s="30"/>
      <c r="D3" s="30"/>
      <c r="E3" s="30"/>
      <c r="F3" s="30"/>
      <c r="G3" s="30"/>
    </row>
    <row r="5" spans="2:7" ht="27" customHeight="1">
      <c r="B5" s="3" t="s">
        <v>1</v>
      </c>
      <c r="D5" s="48" t="s">
        <v>32</v>
      </c>
      <c r="E5" s="48"/>
      <c r="F5" s="48"/>
      <c r="G5" s="48"/>
    </row>
    <row r="6" spans="2:7" ht="12.75">
      <c r="B6" s="3" t="s">
        <v>2</v>
      </c>
      <c r="D6" s="48" t="s">
        <v>3</v>
      </c>
      <c r="E6" s="48"/>
      <c r="F6" s="48"/>
      <c r="G6" s="48"/>
    </row>
    <row r="7" ht="13.5" thickBot="1"/>
    <row r="8" spans="1:7" ht="153" customHeight="1" thickBot="1">
      <c r="A8" s="46" t="s">
        <v>18</v>
      </c>
      <c r="B8" s="44" t="s">
        <v>4</v>
      </c>
      <c r="C8" s="44" t="s">
        <v>16</v>
      </c>
      <c r="D8" s="44" t="s">
        <v>25</v>
      </c>
      <c r="E8" s="42" t="s">
        <v>26</v>
      </c>
      <c r="F8" s="42"/>
      <c r="G8" s="7" t="s">
        <v>27</v>
      </c>
    </row>
    <row r="9" spans="1:7" ht="70.5" customHeight="1" thickBot="1">
      <c r="A9" s="46"/>
      <c r="B9" s="45"/>
      <c r="C9" s="45"/>
      <c r="D9" s="45"/>
      <c r="E9" s="8" t="s">
        <v>28</v>
      </c>
      <c r="F9" s="8" t="s">
        <v>29</v>
      </c>
      <c r="G9" s="8" t="s">
        <v>11</v>
      </c>
    </row>
    <row r="10" spans="1:7" ht="25.5" customHeight="1" thickBot="1">
      <c r="A10" s="47"/>
      <c r="B10" s="43" t="s">
        <v>12</v>
      </c>
      <c r="C10" s="43" t="s">
        <v>33</v>
      </c>
      <c r="D10" s="12" t="s">
        <v>14</v>
      </c>
      <c r="E10" s="10">
        <f>E11+E12+E13</f>
        <v>40624</v>
      </c>
      <c r="F10" s="11">
        <f>SUM(F11:F14)</f>
        <v>561.282</v>
      </c>
      <c r="G10" s="11">
        <f>F10*100/E10</f>
        <v>1.3816512406459236</v>
      </c>
    </row>
    <row r="11" spans="1:7" ht="25.5" customHeight="1" thickBot="1">
      <c r="A11" s="47"/>
      <c r="B11" s="43"/>
      <c r="C11" s="43"/>
      <c r="D11" s="9" t="s">
        <v>21</v>
      </c>
      <c r="E11" s="10">
        <f>E16</f>
        <v>1024</v>
      </c>
      <c r="F11" s="10">
        <f>F16</f>
        <v>561.282</v>
      </c>
      <c r="G11" s="11">
        <f aca="true" t="shared" si="0" ref="G11:G56">F11*100/E11</f>
        <v>54.812695312500004</v>
      </c>
    </row>
    <row r="12" spans="1:7" ht="25.5" customHeight="1" thickBot="1">
      <c r="A12" s="47"/>
      <c r="B12" s="43"/>
      <c r="C12" s="43"/>
      <c r="D12" s="9" t="s">
        <v>22</v>
      </c>
      <c r="E12" s="10">
        <f>E17</f>
        <v>8000</v>
      </c>
      <c r="F12" s="10">
        <f>F17</f>
        <v>0</v>
      </c>
      <c r="G12" s="11">
        <f t="shared" si="0"/>
        <v>0</v>
      </c>
    </row>
    <row r="13" spans="1:7" ht="25.5" customHeight="1" thickBot="1">
      <c r="A13" s="47"/>
      <c r="B13" s="43"/>
      <c r="C13" s="43"/>
      <c r="D13" s="9" t="s">
        <v>23</v>
      </c>
      <c r="E13" s="10">
        <f>E18</f>
        <v>31600</v>
      </c>
      <c r="F13" s="10"/>
      <c r="G13" s="11">
        <f t="shared" si="0"/>
        <v>0</v>
      </c>
    </row>
    <row r="14" spans="1:7" ht="18" customHeight="1" thickBot="1">
      <c r="A14" s="47"/>
      <c r="B14" s="43"/>
      <c r="C14" s="43"/>
      <c r="D14" s="9" t="s">
        <v>24</v>
      </c>
      <c r="E14" s="10">
        <v>0</v>
      </c>
      <c r="F14" s="10">
        <f>F19</f>
        <v>0</v>
      </c>
      <c r="G14" s="10">
        <v>0</v>
      </c>
    </row>
    <row r="15" spans="1:7" ht="25.5" customHeight="1" thickBot="1">
      <c r="A15" s="47">
        <v>1</v>
      </c>
      <c r="B15" s="43" t="s">
        <v>13</v>
      </c>
      <c r="C15" s="43" t="s">
        <v>49</v>
      </c>
      <c r="D15" s="12" t="s">
        <v>14</v>
      </c>
      <c r="E15" s="10">
        <v>1765.25</v>
      </c>
      <c r="F15" s="11">
        <f>SUM(F16:F19)</f>
        <v>561.282</v>
      </c>
      <c r="G15" s="11">
        <f t="shared" si="0"/>
        <v>31.796176179011475</v>
      </c>
    </row>
    <row r="16" spans="1:8" ht="25.5" customHeight="1" thickBot="1">
      <c r="A16" s="47"/>
      <c r="B16" s="43"/>
      <c r="C16" s="43"/>
      <c r="D16" s="9" t="s">
        <v>21</v>
      </c>
      <c r="E16" s="10">
        <f>E21+E26+E31+E36+E41+E46+E51+E56</f>
        <v>1024</v>
      </c>
      <c r="F16" s="10">
        <f>F21+F26+F31+F36+F41+F46+F51+F56</f>
        <v>561.282</v>
      </c>
      <c r="G16" s="11">
        <f t="shared" si="0"/>
        <v>54.812695312500004</v>
      </c>
      <c r="H16" s="25"/>
    </row>
    <row r="17" spans="1:7" ht="25.5" customHeight="1" thickBot="1">
      <c r="A17" s="47"/>
      <c r="B17" s="43"/>
      <c r="C17" s="43"/>
      <c r="D17" s="9" t="s">
        <v>22</v>
      </c>
      <c r="E17" s="10">
        <f>E22+E27+E32+E37+E42+E47+E52+E57</f>
        <v>8000</v>
      </c>
      <c r="F17" s="10">
        <f>F22+F27</f>
        <v>0</v>
      </c>
      <c r="G17" s="11">
        <f t="shared" si="0"/>
        <v>0</v>
      </c>
    </row>
    <row r="18" spans="1:7" ht="25.5" customHeight="1" thickBot="1">
      <c r="A18" s="47"/>
      <c r="B18" s="43"/>
      <c r="C18" s="43"/>
      <c r="D18" s="9" t="s">
        <v>23</v>
      </c>
      <c r="E18" s="10">
        <f>E23+E28+E33+E38+E43+E48+E53+E58</f>
        <v>31600</v>
      </c>
      <c r="F18" s="10"/>
      <c r="G18" s="11">
        <f t="shared" si="0"/>
        <v>0</v>
      </c>
    </row>
    <row r="19" spans="1:7" ht="20.25" customHeight="1" thickBot="1">
      <c r="A19" s="47"/>
      <c r="B19" s="43"/>
      <c r="C19" s="43"/>
      <c r="D19" s="9" t="s">
        <v>24</v>
      </c>
      <c r="E19" s="10">
        <v>0</v>
      </c>
      <c r="F19" s="10">
        <f>F24+F29</f>
        <v>0</v>
      </c>
      <c r="G19" s="10">
        <v>0</v>
      </c>
    </row>
    <row r="20" spans="1:7" ht="25.5" customHeight="1" thickBot="1">
      <c r="A20" s="47" t="s">
        <v>19</v>
      </c>
      <c r="B20" s="42" t="s">
        <v>51</v>
      </c>
      <c r="C20" s="43" t="s">
        <v>52</v>
      </c>
      <c r="D20" s="12" t="s">
        <v>14</v>
      </c>
      <c r="E20" s="11">
        <f>SUM(E21:E24)</f>
        <v>10000</v>
      </c>
      <c r="F20" s="11">
        <f>SUM(F21:F24)</f>
        <v>0</v>
      </c>
      <c r="G20" s="11">
        <f t="shared" si="0"/>
        <v>0</v>
      </c>
    </row>
    <row r="21" spans="1:7" ht="25.5" customHeight="1" thickBot="1">
      <c r="A21" s="47"/>
      <c r="B21" s="42"/>
      <c r="C21" s="43"/>
      <c r="D21" s="9" t="s">
        <v>21</v>
      </c>
      <c r="E21" s="10">
        <v>100</v>
      </c>
      <c r="F21" s="10"/>
      <c r="G21" s="11">
        <f t="shared" si="0"/>
        <v>0</v>
      </c>
    </row>
    <row r="22" spans="1:7" ht="25.5" customHeight="1" thickBot="1">
      <c r="A22" s="47"/>
      <c r="B22" s="42"/>
      <c r="C22" s="43"/>
      <c r="D22" s="9" t="s">
        <v>22</v>
      </c>
      <c r="E22" s="10">
        <v>2000</v>
      </c>
      <c r="F22" s="10">
        <v>0</v>
      </c>
      <c r="G22" s="11">
        <f t="shared" si="0"/>
        <v>0</v>
      </c>
    </row>
    <row r="23" spans="1:7" ht="25.5" customHeight="1" thickBot="1">
      <c r="A23" s="47"/>
      <c r="B23" s="42"/>
      <c r="C23" s="43"/>
      <c r="D23" s="9" t="s">
        <v>23</v>
      </c>
      <c r="E23" s="10">
        <v>7900</v>
      </c>
      <c r="F23" s="10">
        <v>0</v>
      </c>
      <c r="G23" s="11">
        <f t="shared" si="0"/>
        <v>0</v>
      </c>
    </row>
    <row r="24" spans="1:7" ht="20.25" customHeight="1" thickBot="1">
      <c r="A24" s="47"/>
      <c r="B24" s="42"/>
      <c r="C24" s="43"/>
      <c r="D24" s="9" t="s">
        <v>24</v>
      </c>
      <c r="E24" s="10">
        <v>0</v>
      </c>
      <c r="F24" s="10">
        <v>0</v>
      </c>
      <c r="G24" s="10">
        <v>0</v>
      </c>
    </row>
    <row r="25" spans="1:7" ht="25.5" customHeight="1" thickBot="1">
      <c r="A25" s="47" t="s">
        <v>20</v>
      </c>
      <c r="B25" s="42" t="s">
        <v>54</v>
      </c>
      <c r="C25" s="43" t="s">
        <v>68</v>
      </c>
      <c r="D25" s="12" t="s">
        <v>14</v>
      </c>
      <c r="E25" s="11">
        <f>SUM(E26:E29)</f>
        <v>10000</v>
      </c>
      <c r="F25" s="11">
        <f>SUM(F26:F29)</f>
        <v>0</v>
      </c>
      <c r="G25" s="11">
        <f t="shared" si="0"/>
        <v>0</v>
      </c>
    </row>
    <row r="26" spans="1:7" ht="25.5" customHeight="1" thickBot="1">
      <c r="A26" s="47"/>
      <c r="B26" s="42"/>
      <c r="C26" s="43"/>
      <c r="D26" s="9" t="s">
        <v>21</v>
      </c>
      <c r="E26" s="10">
        <v>100</v>
      </c>
      <c r="F26" s="10"/>
      <c r="G26" s="11">
        <f t="shared" si="0"/>
        <v>0</v>
      </c>
    </row>
    <row r="27" spans="1:7" ht="25.5" customHeight="1" thickBot="1">
      <c r="A27" s="47"/>
      <c r="B27" s="42"/>
      <c r="C27" s="43"/>
      <c r="D27" s="9" t="s">
        <v>22</v>
      </c>
      <c r="E27" s="10">
        <v>2000</v>
      </c>
      <c r="F27" s="10">
        <v>0</v>
      </c>
      <c r="G27" s="11">
        <f t="shared" si="0"/>
        <v>0</v>
      </c>
    </row>
    <row r="28" spans="1:7" ht="25.5" customHeight="1" thickBot="1">
      <c r="A28" s="47"/>
      <c r="B28" s="42"/>
      <c r="C28" s="43"/>
      <c r="D28" s="9" t="s">
        <v>23</v>
      </c>
      <c r="E28" s="10">
        <v>7900</v>
      </c>
      <c r="F28" s="10"/>
      <c r="G28" s="11">
        <f t="shared" si="0"/>
        <v>0</v>
      </c>
    </row>
    <row r="29" spans="1:7" ht="18.75" customHeight="1" thickBot="1">
      <c r="A29" s="47"/>
      <c r="B29" s="42"/>
      <c r="C29" s="43"/>
      <c r="D29" s="9" t="s">
        <v>24</v>
      </c>
      <c r="E29" s="10">
        <v>0</v>
      </c>
      <c r="F29" s="10">
        <v>0</v>
      </c>
      <c r="G29" s="10">
        <v>0</v>
      </c>
    </row>
    <row r="30" spans="2:7" ht="51.75" customHeight="1" thickBot="1">
      <c r="B30" s="42" t="s">
        <v>56</v>
      </c>
      <c r="C30" s="43" t="s">
        <v>57</v>
      </c>
      <c r="D30" s="12" t="s">
        <v>14</v>
      </c>
      <c r="E30" s="11">
        <f>SUM(E31:E33)</f>
        <v>10000</v>
      </c>
      <c r="F30" s="11">
        <f>SUM(F31:F34)</f>
        <v>0</v>
      </c>
      <c r="G30" s="11">
        <f t="shared" si="0"/>
        <v>0</v>
      </c>
    </row>
    <row r="31" spans="2:7" ht="26.25" thickBot="1">
      <c r="B31" s="42"/>
      <c r="C31" s="43"/>
      <c r="D31" s="9" t="s">
        <v>21</v>
      </c>
      <c r="E31" s="10">
        <v>100</v>
      </c>
      <c r="F31" s="10">
        <v>0</v>
      </c>
      <c r="G31" s="11">
        <f t="shared" si="0"/>
        <v>0</v>
      </c>
    </row>
    <row r="32" spans="2:7" ht="26.25" thickBot="1">
      <c r="B32" s="42"/>
      <c r="C32" s="43"/>
      <c r="D32" s="9" t="s">
        <v>22</v>
      </c>
      <c r="E32" s="10">
        <v>2000</v>
      </c>
      <c r="F32" s="10">
        <v>0</v>
      </c>
      <c r="G32" s="11">
        <f t="shared" si="0"/>
        <v>0</v>
      </c>
    </row>
    <row r="33" spans="2:7" ht="26.25" thickBot="1">
      <c r="B33" s="42"/>
      <c r="C33" s="43"/>
      <c r="D33" s="9" t="s">
        <v>23</v>
      </c>
      <c r="E33" s="10">
        <v>7900</v>
      </c>
      <c r="F33" s="10"/>
      <c r="G33" s="11">
        <f t="shared" si="0"/>
        <v>0</v>
      </c>
    </row>
    <row r="34" spans="2:7" ht="19.5" customHeight="1" thickBot="1">
      <c r="B34" s="42"/>
      <c r="C34" s="43"/>
      <c r="D34" s="9" t="s">
        <v>24</v>
      </c>
      <c r="E34" s="10">
        <v>0</v>
      </c>
      <c r="F34" s="10">
        <v>0</v>
      </c>
      <c r="G34" s="10">
        <v>0</v>
      </c>
    </row>
    <row r="35" spans="2:7" ht="25.5" customHeight="1" thickBot="1">
      <c r="B35" s="42" t="s">
        <v>58</v>
      </c>
      <c r="C35" s="43" t="s">
        <v>59</v>
      </c>
      <c r="D35" s="12" t="s">
        <v>14</v>
      </c>
      <c r="E35" s="11">
        <f>SUM(E36:E38)</f>
        <v>10000</v>
      </c>
      <c r="F35" s="10">
        <f>F36+F37+F38+F39</f>
        <v>400</v>
      </c>
      <c r="G35" s="11">
        <f t="shared" si="0"/>
        <v>4</v>
      </c>
    </row>
    <row r="36" spans="2:7" ht="26.25" thickBot="1">
      <c r="B36" s="42"/>
      <c r="C36" s="43"/>
      <c r="D36" s="9" t="s">
        <v>21</v>
      </c>
      <c r="E36" s="10">
        <v>100</v>
      </c>
      <c r="F36" s="10">
        <f>'форма 1'!O16</f>
        <v>400</v>
      </c>
      <c r="G36" s="11">
        <f t="shared" si="0"/>
        <v>400</v>
      </c>
    </row>
    <row r="37" spans="2:7" ht="26.25" thickBot="1">
      <c r="B37" s="42"/>
      <c r="C37" s="43"/>
      <c r="D37" s="9" t="s">
        <v>22</v>
      </c>
      <c r="E37" s="10">
        <v>2000</v>
      </c>
      <c r="F37" s="10">
        <v>0</v>
      </c>
      <c r="G37" s="11">
        <f t="shared" si="0"/>
        <v>0</v>
      </c>
    </row>
    <row r="38" spans="2:7" ht="26.25" thickBot="1">
      <c r="B38" s="42"/>
      <c r="C38" s="43"/>
      <c r="D38" s="9" t="s">
        <v>23</v>
      </c>
      <c r="E38" s="10">
        <v>7900</v>
      </c>
      <c r="F38" s="10">
        <v>0</v>
      </c>
      <c r="G38" s="11">
        <f t="shared" si="0"/>
        <v>0</v>
      </c>
    </row>
    <row r="39" spans="2:7" ht="21" customHeight="1" thickBot="1">
      <c r="B39" s="42"/>
      <c r="C39" s="43"/>
      <c r="D39" s="9" t="s">
        <v>24</v>
      </c>
      <c r="E39" s="10">
        <v>0</v>
      </c>
      <c r="F39" s="10">
        <v>0</v>
      </c>
      <c r="G39" s="10">
        <v>0</v>
      </c>
    </row>
    <row r="40" spans="2:7" ht="23.25" customHeight="1" thickBot="1">
      <c r="B40" s="42" t="s">
        <v>60</v>
      </c>
      <c r="C40" s="43" t="s">
        <v>61</v>
      </c>
      <c r="D40" s="9" t="s">
        <v>14</v>
      </c>
      <c r="E40" s="11">
        <f>SUM(E41:E43)</f>
        <v>244</v>
      </c>
      <c r="F40" s="29">
        <f>SUM(F41:F44)</f>
        <v>0</v>
      </c>
      <c r="G40" s="11">
        <f t="shared" si="0"/>
        <v>0</v>
      </c>
    </row>
    <row r="41" spans="2:7" ht="26.25" thickBot="1">
      <c r="B41" s="42"/>
      <c r="C41" s="43"/>
      <c r="D41" s="9" t="s">
        <v>21</v>
      </c>
      <c r="E41" s="10">
        <v>244</v>
      </c>
      <c r="F41" s="27">
        <f>'форма 1'!O18+'форма 1'!O17</f>
        <v>0</v>
      </c>
      <c r="G41" s="11">
        <f t="shared" si="0"/>
        <v>0</v>
      </c>
    </row>
    <row r="42" spans="2:7" ht="26.25" thickBot="1">
      <c r="B42" s="42"/>
      <c r="C42" s="43"/>
      <c r="D42" s="9" t="s">
        <v>22</v>
      </c>
      <c r="E42" s="27">
        <v>0</v>
      </c>
      <c r="F42" s="10">
        <v>0</v>
      </c>
      <c r="G42" s="10">
        <v>0</v>
      </c>
    </row>
    <row r="43" spans="2:7" ht="26.25" thickBot="1">
      <c r="B43" s="42"/>
      <c r="C43" s="43"/>
      <c r="D43" s="9" t="s">
        <v>23</v>
      </c>
      <c r="E43" s="27">
        <v>0</v>
      </c>
      <c r="F43" s="10">
        <v>0</v>
      </c>
      <c r="G43" s="10">
        <v>0</v>
      </c>
    </row>
    <row r="44" spans="2:7" ht="19.5" customHeight="1" thickBot="1">
      <c r="B44" s="42"/>
      <c r="C44" s="43"/>
      <c r="D44" s="9" t="s">
        <v>24</v>
      </c>
      <c r="E44" s="10">
        <v>0</v>
      </c>
      <c r="F44" s="10">
        <v>0</v>
      </c>
      <c r="G44" s="10">
        <v>0</v>
      </c>
    </row>
    <row r="45" spans="2:7" ht="18" customHeight="1" thickBot="1">
      <c r="B45" s="42" t="s">
        <v>62</v>
      </c>
      <c r="C45" s="43" t="s">
        <v>63</v>
      </c>
      <c r="D45" s="9" t="s">
        <v>14</v>
      </c>
      <c r="E45" s="11">
        <f>SUM(E46:E48)</f>
        <v>58</v>
      </c>
      <c r="F45" s="26">
        <f>SUM(F46:F49)</f>
        <v>28.54</v>
      </c>
      <c r="G45" s="11">
        <f t="shared" si="0"/>
        <v>49.206896551724135</v>
      </c>
    </row>
    <row r="46" spans="2:7" ht="26.25" thickBot="1">
      <c r="B46" s="42"/>
      <c r="C46" s="43"/>
      <c r="D46" s="9" t="s">
        <v>21</v>
      </c>
      <c r="E46" s="10">
        <v>58</v>
      </c>
      <c r="F46" s="10">
        <f>'форма 1'!O19+'форма 1'!O20</f>
        <v>28.54</v>
      </c>
      <c r="G46" s="11">
        <f t="shared" si="0"/>
        <v>49.206896551724135</v>
      </c>
    </row>
    <row r="47" spans="2:7" ht="26.25" thickBot="1">
      <c r="B47" s="42"/>
      <c r="C47" s="43"/>
      <c r="D47" s="9" t="s">
        <v>22</v>
      </c>
      <c r="E47" s="10">
        <v>0</v>
      </c>
      <c r="F47" s="10">
        <v>0</v>
      </c>
      <c r="G47" s="10">
        <v>0</v>
      </c>
    </row>
    <row r="48" spans="2:7" ht="26.25" thickBot="1">
      <c r="B48" s="42"/>
      <c r="C48" s="43"/>
      <c r="D48" s="9" t="s">
        <v>23</v>
      </c>
      <c r="E48" s="10">
        <v>0</v>
      </c>
      <c r="F48" s="10">
        <v>0</v>
      </c>
      <c r="G48" s="10">
        <v>0</v>
      </c>
    </row>
    <row r="49" spans="2:7" ht="13.5" thickBot="1">
      <c r="B49" s="42"/>
      <c r="C49" s="43"/>
      <c r="D49" s="9" t="s">
        <v>24</v>
      </c>
      <c r="E49" s="10">
        <v>0</v>
      </c>
      <c r="F49" s="10">
        <v>0</v>
      </c>
      <c r="G49" s="10">
        <v>0</v>
      </c>
    </row>
    <row r="50" spans="2:7" ht="18" customHeight="1" thickBot="1">
      <c r="B50" s="42" t="s">
        <v>64</v>
      </c>
      <c r="C50" s="43" t="s">
        <v>65</v>
      </c>
      <c r="D50" s="9" t="s">
        <v>14</v>
      </c>
      <c r="E50" s="11">
        <f>SUM(E51:E53)</f>
        <v>157</v>
      </c>
      <c r="F50" s="28">
        <f>SUM(F51:F54)</f>
        <v>0</v>
      </c>
      <c r="G50" s="11">
        <f t="shared" si="0"/>
        <v>0</v>
      </c>
    </row>
    <row r="51" spans="2:7" ht="26.25" thickBot="1">
      <c r="B51" s="42"/>
      <c r="C51" s="43"/>
      <c r="D51" s="9" t="s">
        <v>21</v>
      </c>
      <c r="E51" s="10">
        <v>157</v>
      </c>
      <c r="F51" s="27">
        <f>'форма 1'!O21</f>
        <v>0</v>
      </c>
      <c r="G51" s="11">
        <f t="shared" si="0"/>
        <v>0</v>
      </c>
    </row>
    <row r="52" spans="2:7" ht="26.25" thickBot="1">
      <c r="B52" s="42"/>
      <c r="C52" s="43"/>
      <c r="D52" s="9" t="s">
        <v>22</v>
      </c>
      <c r="E52" s="10">
        <v>0</v>
      </c>
      <c r="F52" s="10">
        <v>0</v>
      </c>
      <c r="G52" s="10">
        <v>0</v>
      </c>
    </row>
    <row r="53" spans="2:7" ht="26.25" thickBot="1">
      <c r="B53" s="42"/>
      <c r="C53" s="43"/>
      <c r="D53" s="9" t="s">
        <v>23</v>
      </c>
      <c r="E53" s="10">
        <v>0</v>
      </c>
      <c r="F53" s="10">
        <v>0</v>
      </c>
      <c r="G53" s="10">
        <v>0</v>
      </c>
    </row>
    <row r="54" spans="2:7" ht="13.5" thickBot="1">
      <c r="B54" s="42"/>
      <c r="C54" s="43"/>
      <c r="D54" s="9" t="s">
        <v>24</v>
      </c>
      <c r="E54" s="10">
        <v>0</v>
      </c>
      <c r="F54" s="10">
        <v>0</v>
      </c>
      <c r="G54" s="10">
        <v>0</v>
      </c>
    </row>
    <row r="55" spans="2:7" ht="19.5" customHeight="1" thickBot="1">
      <c r="B55" s="42" t="s">
        <v>66</v>
      </c>
      <c r="C55" s="43" t="s">
        <v>67</v>
      </c>
      <c r="D55" s="9" t="s">
        <v>14</v>
      </c>
      <c r="E55" s="11">
        <f>SUM(E56:E59)</f>
        <v>165</v>
      </c>
      <c r="F55" s="11">
        <f>SUM(F56:F59)</f>
        <v>132.742</v>
      </c>
      <c r="G55" s="11">
        <f t="shared" si="0"/>
        <v>80.44969696969696</v>
      </c>
    </row>
    <row r="56" spans="2:7" ht="26.25" thickBot="1">
      <c r="B56" s="42"/>
      <c r="C56" s="43"/>
      <c r="D56" s="9" t="s">
        <v>21</v>
      </c>
      <c r="E56" s="10">
        <v>165</v>
      </c>
      <c r="F56" s="10">
        <f>'форма 1'!O23</f>
        <v>132.742</v>
      </c>
      <c r="G56" s="11">
        <f t="shared" si="0"/>
        <v>80.44969696969696</v>
      </c>
    </row>
    <row r="57" spans="2:7" ht="26.25" thickBot="1">
      <c r="B57" s="42"/>
      <c r="C57" s="43"/>
      <c r="D57" s="9" t="s">
        <v>22</v>
      </c>
      <c r="E57" s="10">
        <v>0</v>
      </c>
      <c r="F57" s="10">
        <v>0</v>
      </c>
      <c r="G57" s="10">
        <v>0</v>
      </c>
    </row>
    <row r="58" spans="2:7" ht="26.25" thickBot="1">
      <c r="B58" s="42"/>
      <c r="C58" s="43"/>
      <c r="D58" s="9" t="s">
        <v>23</v>
      </c>
      <c r="E58" s="10">
        <v>0</v>
      </c>
      <c r="F58" s="10">
        <v>0</v>
      </c>
      <c r="G58" s="10">
        <v>0</v>
      </c>
    </row>
    <row r="59" spans="2:7" ht="13.5" thickBot="1">
      <c r="B59" s="42"/>
      <c r="C59" s="43"/>
      <c r="D59" s="9" t="s">
        <v>24</v>
      </c>
      <c r="E59" s="10">
        <v>0</v>
      </c>
      <c r="F59" s="10">
        <v>0</v>
      </c>
      <c r="G59" s="10">
        <v>0</v>
      </c>
    </row>
    <row r="398" ht="12.75"/>
  </sheetData>
  <sheetProtection/>
  <mergeCells count="33">
    <mergeCell ref="C55:C59"/>
    <mergeCell ref="B55:B59"/>
    <mergeCell ref="D5:G5"/>
    <mergeCell ref="D6:G6"/>
    <mergeCell ref="B40:B44"/>
    <mergeCell ref="C40:C44"/>
    <mergeCell ref="B45:B49"/>
    <mergeCell ref="C45:C49"/>
    <mergeCell ref="B50:B54"/>
    <mergeCell ref="C50:C54"/>
    <mergeCell ref="B30:B34"/>
    <mergeCell ref="C30:C34"/>
    <mergeCell ref="C35:C39"/>
    <mergeCell ref="B35:B39"/>
    <mergeCell ref="C25:C29"/>
    <mergeCell ref="B15:B19"/>
    <mergeCell ref="C15:C19"/>
    <mergeCell ref="B20:B24"/>
    <mergeCell ref="C20:C24"/>
    <mergeCell ref="A8:A9"/>
    <mergeCell ref="A10:A14"/>
    <mergeCell ref="A15:A19"/>
    <mergeCell ref="B10:B14"/>
    <mergeCell ref="A25:A29"/>
    <mergeCell ref="B25:B29"/>
    <mergeCell ref="A20:A24"/>
    <mergeCell ref="B2:G2"/>
    <mergeCell ref="B3:G3"/>
    <mergeCell ref="E8:F8"/>
    <mergeCell ref="C10:C14"/>
    <mergeCell ref="B8:B9"/>
    <mergeCell ref="C8:C9"/>
    <mergeCell ref="D8:D9"/>
  </mergeCells>
  <hyperlinks>
    <hyperlink ref="B15" location="Par398" display="Par398"/>
  </hyperlinks>
  <printOptions/>
  <pageMargins left="1.1811023622047245" right="1.181102362204724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bochkareva</cp:lastModifiedBy>
  <cp:lastPrinted>2017-08-16T05:54:06Z</cp:lastPrinted>
  <dcterms:created xsi:type="dcterms:W3CDTF">1996-10-08T23:32:33Z</dcterms:created>
  <dcterms:modified xsi:type="dcterms:W3CDTF">2017-10-11T04:44:09Z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