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1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УФНС'!$A$2:$H$40</definedName>
    <definedName name="_xlnm._FilterDatabase" localSheetId="2" hidden="1">Образование!$A$2:$I$2</definedName>
    <definedName name="_xlnm.Print_Area" localSheetId="0">'Информация УФНС'!$C$1:$H$2</definedName>
  </definedNames>
  <calcPr calcId="124519" refMode="R1C1"/>
</workbook>
</file>

<file path=xl/calcChain.xml><?xml version="1.0" encoding="utf-8"?>
<calcChain xmlns="http://schemas.openxmlformats.org/spreadsheetml/2006/main">
  <c r="H24" i="2"/>
  <c r="H23"/>
  <c r="D5" i="3"/>
  <c r="H30" i="4"/>
  <c r="H28"/>
  <c r="H29" s="1"/>
  <c r="C6" i="3" s="1"/>
  <c r="H50" i="1"/>
  <c r="C5" i="3"/>
  <c r="H22" i="2"/>
  <c r="C7" i="3"/>
  <c r="D8"/>
  <c r="C8"/>
  <c r="H8" i="8"/>
  <c r="H7"/>
  <c r="H6"/>
  <c r="D6" i="3" l="1"/>
  <c r="G6" i="8"/>
  <c r="D10" i="3"/>
  <c r="C10"/>
  <c r="D3"/>
  <c r="C3"/>
  <c r="J6" i="6"/>
  <c r="J5" i="7"/>
  <c r="I5"/>
  <c r="H5"/>
  <c r="J5" i="5"/>
  <c r="I5"/>
  <c r="H5"/>
  <c r="J6" i="7" l="1"/>
  <c r="C9" i="3" s="1"/>
  <c r="G7" i="8"/>
  <c r="J5" i="6"/>
  <c r="J6" i="5"/>
  <c r="I6" i="10"/>
  <c r="H6"/>
  <c r="G6"/>
  <c r="I7" s="1"/>
  <c r="I8" s="1"/>
  <c r="I6" i="9"/>
  <c r="H6"/>
  <c r="G6"/>
  <c r="I7" s="1"/>
  <c r="E10" i="3"/>
  <c r="D7" l="1"/>
  <c r="E7" s="1"/>
  <c r="C13"/>
  <c r="C4"/>
  <c r="J7" i="5"/>
  <c r="D4" i="3" s="1"/>
  <c r="E4" s="1"/>
  <c r="D9"/>
  <c r="E9" s="1"/>
  <c r="E5"/>
  <c r="E6"/>
  <c r="E8"/>
  <c r="E3"/>
  <c r="D13" l="1"/>
  <c r="E13"/>
</calcChain>
</file>

<file path=xl/sharedStrings.xml><?xml version="1.0" encoding="utf-8"?>
<sst xmlns="http://schemas.openxmlformats.org/spreadsheetml/2006/main" count="593" uniqueCount="81">
  <si>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</si>
  <si>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</si>
  <si>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</si>
  <si>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</si>
  <si>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</si>
  <si>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</si>
  <si>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</si>
  <si>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</si>
  <si>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18210202010060010160</t>
  </si>
  <si>
    <t>18210202101080013160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</si>
  <si>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</si>
  <si>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</si>
  <si>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</si>
  <si>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</si>
  <si>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</si>
  <si>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</si>
  <si>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</si>
  <si>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</si>
  <si>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</si>
  <si>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</si>
  <si>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</si>
  <si>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</si>
  <si>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</si>
  <si>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</si>
  <si>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</si>
  <si>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</si>
  <si>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</si>
  <si>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</si>
  <si>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</si>
  <si>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</si>
  <si>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</si>
  <si>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</si>
  <si>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</si>
  <si>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</si>
  <si>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</si>
  <si>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</si>
  <si>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</si>
  <si>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18210202090070010160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</si>
  <si>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</si>
  <si>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</si>
  <si>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18210102010010000110</t>
  </si>
  <si>
    <t>02</t>
  </si>
  <si>
    <t>18210604011020000110</t>
  </si>
  <si>
    <t>МАДОУ "ДЕТСКИЙ САД № 14 Г. ГОРНО-АЛТАЙСКА"</t>
  </si>
  <si>
    <t>МАУК "ГОРОДСКОЙ ДОМ КУЛЬТУРЫ ГОРНО-АЛТАЙСКА"</t>
  </si>
  <si>
    <t>МБДОУ  "ДЕТСКИЙ САД № 8 "СКАЗКА" Г. ГОРНО-АЛТАЙСКА"</t>
  </si>
  <si>
    <t>МБДОУ "ДЕТСКИЙ САД № 11 "КОЛОКОЛЬЧИК" Г. ГОРНО-АЛТАЙСКА"</t>
  </si>
  <si>
    <t>МБДОУ "ДЕТСКИЙ САД № 2 "АЙУЧАК" Г.ГОРНО-АЛТАЙСКА"</t>
  </si>
  <si>
    <t>МБДОУ "ДЕТСКИЙ САД № 4 "МЕДВЕЖОНОК" КОМБИНИРОВАННОГО ВИДА Г. ГОРНО-АЛТАЙСКА"</t>
  </si>
  <si>
    <t>МБДОУ "ДЕТСКИЙ САД №15 "ВАСИЛЕК" Г. ГОРНО-АЛТАЙСКА"</t>
  </si>
  <si>
    <t>МБОУ "ВЕЧЕРНЯЯ ШКОЛА Г.ГОРНО-АЛТАЙСКА"</t>
  </si>
  <si>
    <t>МБОУ "ГИМНАЗИЯ № 9 "ГАРМОНИЯ" Г. ГОРНО-АЛТАЙСКА"</t>
  </si>
  <si>
    <t>МБОУ "Начальная школа № 5 г. Горно-Алтайска"</t>
  </si>
  <si>
    <t>МБОУ "СОШ № 12 Г.ГОРНО-АЛТАЙСКА"</t>
  </si>
  <si>
    <t>МБОУ "СОШ №8 Г.ГОРНО-АЛТАЙСКА"</t>
  </si>
  <si>
    <t>МБОУ "СРЕДНЯЯ ШКОЛА № 1 Г.ГОРНО-АЛТАЙСКА"</t>
  </si>
  <si>
    <t>МБУ "Горно-Алтайская городская библиотечная система"</t>
  </si>
  <si>
    <t>МБУ "МОЛОДЕЖНЫЙ ЦЕНТР Г.ГОРНО-АЛТАЙСКА"</t>
  </si>
  <si>
    <t>МБУ "ЦЕНТРАЛИЗОВАННАЯ БУХГАЛТЕРИЯ"</t>
  </si>
  <si>
    <t>МБУ ДО "ГОРНО-АЛТАЙСКАЯ ДМШ № 1"</t>
  </si>
  <si>
    <t>МБУ ДО "ГОРНО-АЛТАЙСКАЯ ДХШ ИМ. В.Н. КОСТИНА"</t>
  </si>
  <si>
    <t>МБУ ДО "ДООЦ "КОСМОС" Г. ГОРНО-АЛТАЙСКА"</t>
  </si>
  <si>
    <t>МБУ ДО "ДЮСШ Г. ГОРНО-АЛТАЙСКА"</t>
  </si>
  <si>
    <t>МБУ ДО "СДЮСШ ПО ГОРНЫМ ЛЫЖАМ И СНОУБОРДУ Г. ГОРНО-АЛТАЙСКА"</t>
  </si>
  <si>
    <t>МБУ ДО "СДЮТУР Г. ГОРНО-АЛТАЙСКА"</t>
  </si>
  <si>
    <t>МБУ ДО "ЦДТ Г.ГОРНО-АЛТАЙСКА"</t>
  </si>
  <si>
    <t>МУ "УКС Г.ГОРНО-АЛТАЙСКА"</t>
  </si>
  <si>
    <t>МУ "УПРАВЛЕНИЕ ЖКХ И ДОРОЖНОГО ХОЗЯЙСТВА ГОРНО-АЛТАЙСКА"</t>
  </si>
  <si>
    <t>МУ "УПРАВЛЕНИЕ КУЛЬТУРЫ, СПОРТА И МОЛОДЕЖНОЙ ПОЛИТИКИ"</t>
  </si>
  <si>
    <t>МУ "УПРАВЛЕНИЕ ОБРАЗОВАНИЯ Г. ГОРНО-АЛТАЙСКА"</t>
  </si>
  <si>
    <t>МУ "ФИНАНСОВОЕ УПРАВЛЕНИЕ АДМИНИСТРАЦИИ Г. ГОРНО-АЛТАЙСКА"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</si>
  <si>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</si>
  <si>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</si>
  <si>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Страховые взносы на обязательное медицинское страхование в бюджет Федерального фонда ОМС за периоды с 01.01.2017 г.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</si>
  <si>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</si>
  <si>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Транспортный налог с организаций обл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</si>
  <si>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</si>
  <si>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Налог на добавленную стоимость на товары (работы, услуги), реализуемые на территории РФ</t>
  </si>
  <si>
    <t>18211603010010000140</t>
  </si>
  <si>
    <t>18210301000010000110</t>
  </si>
  <si>
    <t>Задолженность по платежам в бюджетную систему Российской Федерации на 01.03.2019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</si>
</sst>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9" fontId="0" fillId="3" borderId="1" xfId="0" applyNumberForma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pane xSplit="7" ySplit="2" topLeftCell="H48" activePane="bottomRight" state="frozen"/>
      <selection pane="topRight" activeCell="G1" sqref="G1"/>
      <selection pane="bottomLeft" activeCell="A3" sqref="A3"/>
      <selection pane="bottomRight" activeCell="D55" sqref="D55"/>
    </sheetView>
  </sheetViews>
  <sheetFormatPr defaultRowHeight="15"/>
  <cols>
    <col min="1" max="1" width="7.7109375" style="34" customWidth="1"/>
    <col min="2" max="2" width="12" style="34" customWidth="1"/>
    <col min="3" max="3" width="19.7109375" style="49" customWidth="1"/>
    <col min="4" max="4" width="21.28515625" style="49" customWidth="1"/>
    <col min="5" max="5" width="19.7109375" style="50" customWidth="1"/>
    <col min="6" max="6" width="10.7109375" style="34" customWidth="1"/>
    <col min="7" max="7" width="6.7109375" style="34" hidden="1" customWidth="1"/>
    <col min="8" max="8" width="19.7109375" style="36" customWidth="1"/>
  </cols>
  <sheetData>
    <row r="1" spans="1:8">
      <c r="A1" s="60" t="s">
        <v>80</v>
      </c>
      <c r="B1" s="60"/>
      <c r="C1" s="60"/>
      <c r="D1" s="60"/>
      <c r="E1" s="60"/>
      <c r="F1" s="60"/>
      <c r="G1" s="60"/>
      <c r="H1" s="60"/>
    </row>
    <row r="2" spans="1:8" ht="63">
      <c r="A2" s="44" t="s">
        <v>10</v>
      </c>
      <c r="B2" s="44" t="s">
        <v>0</v>
      </c>
      <c r="C2" s="1" t="s">
        <v>1</v>
      </c>
      <c r="D2" s="1" t="s">
        <v>2</v>
      </c>
      <c r="E2" s="29" t="s">
        <v>3</v>
      </c>
      <c r="F2" s="44" t="s">
        <v>4</v>
      </c>
      <c r="G2" s="44" t="s">
        <v>35</v>
      </c>
      <c r="H2" s="45" t="s">
        <v>5</v>
      </c>
    </row>
    <row r="3" spans="1:8" ht="135">
      <c r="A3" s="19" t="s">
        <v>14</v>
      </c>
      <c r="B3" s="51">
        <v>411091300</v>
      </c>
      <c r="C3" s="51" t="s">
        <v>43</v>
      </c>
      <c r="D3" s="52" t="s">
        <v>9</v>
      </c>
      <c r="E3" s="51" t="s">
        <v>73</v>
      </c>
      <c r="F3" s="51">
        <v>84701000</v>
      </c>
      <c r="G3" s="19" t="s">
        <v>36</v>
      </c>
      <c r="H3" s="57">
        <v>-182.5</v>
      </c>
    </row>
    <row r="4" spans="1:8" ht="135">
      <c r="A4" s="19" t="s">
        <v>14</v>
      </c>
      <c r="B4" s="51">
        <v>411091300</v>
      </c>
      <c r="C4" s="51" t="s">
        <v>43</v>
      </c>
      <c r="D4" s="52" t="s">
        <v>8</v>
      </c>
      <c r="E4" s="51" t="s">
        <v>71</v>
      </c>
      <c r="F4" s="51">
        <v>84701000</v>
      </c>
      <c r="G4" s="19" t="s">
        <v>41</v>
      </c>
      <c r="H4" s="57">
        <v>-172.45</v>
      </c>
    </row>
    <row r="5" spans="1:8" ht="135">
      <c r="A5" s="19" t="s">
        <v>14</v>
      </c>
      <c r="B5" s="51">
        <v>411091300</v>
      </c>
      <c r="C5" s="51" t="s">
        <v>43</v>
      </c>
      <c r="D5" s="52" t="s">
        <v>37</v>
      </c>
      <c r="E5" s="51" t="s">
        <v>72</v>
      </c>
      <c r="F5" s="51">
        <v>84701000</v>
      </c>
      <c r="G5" s="19" t="s">
        <v>36</v>
      </c>
      <c r="H5" s="57">
        <v>-103.78</v>
      </c>
    </row>
    <row r="6" spans="1:8" ht="120">
      <c r="A6" s="19" t="s">
        <v>21</v>
      </c>
      <c r="B6" s="51">
        <v>411124813</v>
      </c>
      <c r="C6" s="51" t="s">
        <v>44</v>
      </c>
      <c r="D6" s="52" t="s">
        <v>38</v>
      </c>
      <c r="E6" s="51" t="s">
        <v>39</v>
      </c>
      <c r="F6" s="51">
        <v>84701000</v>
      </c>
      <c r="G6" s="19" t="s">
        <v>36</v>
      </c>
      <c r="H6" s="57">
        <v>-60.75</v>
      </c>
    </row>
    <row r="7" spans="1:8" ht="135">
      <c r="A7" s="19" t="s">
        <v>14</v>
      </c>
      <c r="B7" s="51">
        <v>411146172</v>
      </c>
      <c r="C7" s="51" t="s">
        <v>45</v>
      </c>
      <c r="D7" s="52" t="s">
        <v>8</v>
      </c>
      <c r="E7" s="51" t="s">
        <v>71</v>
      </c>
      <c r="F7" s="51">
        <v>84701000</v>
      </c>
      <c r="G7" s="19" t="s">
        <v>36</v>
      </c>
      <c r="H7" s="57">
        <v>-8.75</v>
      </c>
    </row>
    <row r="8" spans="1:8" ht="135">
      <c r="A8" s="19" t="s">
        <v>14</v>
      </c>
      <c r="B8" s="51">
        <v>411146172</v>
      </c>
      <c r="C8" s="51" t="s">
        <v>45</v>
      </c>
      <c r="D8" s="52" t="s">
        <v>37</v>
      </c>
      <c r="E8" s="51" t="s">
        <v>72</v>
      </c>
      <c r="F8" s="51">
        <v>84701000</v>
      </c>
      <c r="G8" s="19" t="s">
        <v>36</v>
      </c>
      <c r="H8" s="57">
        <v>-130.81</v>
      </c>
    </row>
    <row r="9" spans="1:8" ht="135">
      <c r="A9" s="19" t="s">
        <v>14</v>
      </c>
      <c r="B9" s="51">
        <v>411091220</v>
      </c>
      <c r="C9" s="51" t="s">
        <v>46</v>
      </c>
      <c r="D9" s="52" t="s">
        <v>37</v>
      </c>
      <c r="E9" s="51" t="s">
        <v>72</v>
      </c>
      <c r="F9" s="51">
        <v>84701000</v>
      </c>
      <c r="G9" s="19" t="s">
        <v>36</v>
      </c>
      <c r="H9" s="57">
        <v>-4.0999999999999996</v>
      </c>
    </row>
    <row r="10" spans="1:8" ht="195">
      <c r="A10" s="19" t="s">
        <v>14</v>
      </c>
      <c r="B10" s="51">
        <v>411091220</v>
      </c>
      <c r="C10" s="51" t="s">
        <v>46</v>
      </c>
      <c r="D10" s="52" t="s">
        <v>40</v>
      </c>
      <c r="E10" s="51" t="s">
        <v>76</v>
      </c>
      <c r="F10" s="51">
        <v>84701000</v>
      </c>
      <c r="G10" s="19" t="s">
        <v>36</v>
      </c>
      <c r="H10" s="57">
        <v>-3.07</v>
      </c>
    </row>
    <row r="11" spans="1:8" ht="135">
      <c r="A11" s="19" t="s">
        <v>14</v>
      </c>
      <c r="B11" s="51">
        <v>411086935</v>
      </c>
      <c r="C11" s="51" t="s">
        <v>47</v>
      </c>
      <c r="D11" s="52" t="s">
        <v>8</v>
      </c>
      <c r="E11" s="51" t="s">
        <v>71</v>
      </c>
      <c r="F11" s="51">
        <v>84701000</v>
      </c>
      <c r="G11" s="19" t="s">
        <v>36</v>
      </c>
      <c r="H11" s="57">
        <v>-7.49</v>
      </c>
    </row>
    <row r="12" spans="1:8" ht="135">
      <c r="A12" s="19" t="s">
        <v>14</v>
      </c>
      <c r="B12" s="51">
        <v>411082786</v>
      </c>
      <c r="C12" s="51" t="s">
        <v>48</v>
      </c>
      <c r="D12" s="52" t="s">
        <v>8</v>
      </c>
      <c r="E12" s="51" t="s">
        <v>71</v>
      </c>
      <c r="F12" s="51">
        <v>84701000</v>
      </c>
      <c r="G12" s="19" t="s">
        <v>36</v>
      </c>
      <c r="H12" s="57">
        <v>-1.33</v>
      </c>
    </row>
    <row r="13" spans="1:8" ht="135">
      <c r="A13" s="19" t="s">
        <v>14</v>
      </c>
      <c r="B13" s="51">
        <v>411091237</v>
      </c>
      <c r="C13" s="51" t="s">
        <v>49</v>
      </c>
      <c r="D13" s="52" t="s">
        <v>37</v>
      </c>
      <c r="E13" s="51" t="s">
        <v>72</v>
      </c>
      <c r="F13" s="51">
        <v>84701000</v>
      </c>
      <c r="G13" s="19" t="s">
        <v>36</v>
      </c>
      <c r="H13" s="57">
        <v>-22.9</v>
      </c>
    </row>
    <row r="14" spans="1:8" ht="135">
      <c r="A14" s="19" t="s">
        <v>14</v>
      </c>
      <c r="B14" s="51">
        <v>411091283</v>
      </c>
      <c r="C14" s="51" t="s">
        <v>50</v>
      </c>
      <c r="D14" s="52" t="s">
        <v>9</v>
      </c>
      <c r="E14" s="51" t="s">
        <v>73</v>
      </c>
      <c r="F14" s="51">
        <v>84701000</v>
      </c>
      <c r="G14" s="19" t="s">
        <v>36</v>
      </c>
      <c r="H14" s="57">
        <v>-0.46</v>
      </c>
    </row>
    <row r="15" spans="1:8" ht="135">
      <c r="A15" s="19" t="s">
        <v>14</v>
      </c>
      <c r="B15" s="51">
        <v>411088403</v>
      </c>
      <c r="C15" s="51" t="s">
        <v>51</v>
      </c>
      <c r="D15" s="52" t="s">
        <v>8</v>
      </c>
      <c r="E15" s="51" t="s">
        <v>71</v>
      </c>
      <c r="F15" s="51">
        <v>84701000</v>
      </c>
      <c r="G15" s="19" t="s">
        <v>36</v>
      </c>
      <c r="H15" s="57">
        <v>-288.94</v>
      </c>
    </row>
    <row r="16" spans="1:8" ht="120">
      <c r="A16" s="19" t="s">
        <v>14</v>
      </c>
      <c r="B16" s="51">
        <v>411088403</v>
      </c>
      <c r="C16" s="51" t="s">
        <v>51</v>
      </c>
      <c r="D16" s="52" t="s">
        <v>38</v>
      </c>
      <c r="E16" s="51" t="s">
        <v>39</v>
      </c>
      <c r="F16" s="51">
        <v>84701000</v>
      </c>
      <c r="G16" s="19" t="s">
        <v>36</v>
      </c>
      <c r="H16" s="57">
        <v>-10.58</v>
      </c>
    </row>
    <row r="17" spans="1:8" ht="45">
      <c r="A17" s="19" t="s">
        <v>14</v>
      </c>
      <c r="B17" s="51">
        <v>411088403</v>
      </c>
      <c r="C17" s="51" t="s">
        <v>51</v>
      </c>
      <c r="D17" s="52" t="s">
        <v>42</v>
      </c>
      <c r="E17" s="51" t="s">
        <v>75</v>
      </c>
      <c r="F17" s="51">
        <v>84701000</v>
      </c>
      <c r="G17" s="19" t="s">
        <v>36</v>
      </c>
      <c r="H17" s="57">
        <v>-0.45</v>
      </c>
    </row>
    <row r="18" spans="1:8" ht="195">
      <c r="A18" s="19" t="s">
        <v>14</v>
      </c>
      <c r="B18" s="51">
        <v>411091276</v>
      </c>
      <c r="C18" s="51" t="s">
        <v>52</v>
      </c>
      <c r="D18" s="52" t="s">
        <v>40</v>
      </c>
      <c r="E18" s="51" t="s">
        <v>76</v>
      </c>
      <c r="F18" s="51">
        <v>84701000</v>
      </c>
      <c r="G18" s="19" t="s">
        <v>36</v>
      </c>
      <c r="H18" s="57">
        <v>-79.22</v>
      </c>
    </row>
    <row r="19" spans="1:8" ht="195">
      <c r="A19" s="19" t="s">
        <v>14</v>
      </c>
      <c r="B19" s="51">
        <v>411091117</v>
      </c>
      <c r="C19" s="51" t="s">
        <v>53</v>
      </c>
      <c r="D19" s="52" t="s">
        <v>40</v>
      </c>
      <c r="E19" s="51" t="s">
        <v>76</v>
      </c>
      <c r="F19" s="51">
        <v>84701000</v>
      </c>
      <c r="G19" s="19" t="s">
        <v>36</v>
      </c>
      <c r="H19" s="57">
        <v>-24.22</v>
      </c>
    </row>
    <row r="20" spans="1:8" ht="135">
      <c r="A20" s="19" t="s">
        <v>14</v>
      </c>
      <c r="B20" s="51">
        <v>411091100</v>
      </c>
      <c r="C20" s="51" t="s">
        <v>54</v>
      </c>
      <c r="D20" s="52" t="s">
        <v>8</v>
      </c>
      <c r="E20" s="51" t="s">
        <v>71</v>
      </c>
      <c r="F20" s="51">
        <v>84701000</v>
      </c>
      <c r="G20" s="19" t="s">
        <v>41</v>
      </c>
      <c r="H20" s="57">
        <v>-64.05</v>
      </c>
    </row>
    <row r="21" spans="1:8" ht="135">
      <c r="A21" s="19" t="s">
        <v>14</v>
      </c>
      <c r="B21" s="51">
        <v>411091100</v>
      </c>
      <c r="C21" s="51" t="s">
        <v>54</v>
      </c>
      <c r="D21" s="52" t="s">
        <v>9</v>
      </c>
      <c r="E21" s="51" t="s">
        <v>73</v>
      </c>
      <c r="F21" s="51">
        <v>84701000</v>
      </c>
      <c r="G21" s="19" t="s">
        <v>36</v>
      </c>
      <c r="H21" s="57">
        <v>-19.12</v>
      </c>
    </row>
    <row r="22" spans="1:8" ht="135">
      <c r="A22" s="19" t="s">
        <v>14</v>
      </c>
      <c r="B22" s="51">
        <v>411091124</v>
      </c>
      <c r="C22" s="51" t="s">
        <v>55</v>
      </c>
      <c r="D22" s="52" t="s">
        <v>8</v>
      </c>
      <c r="E22" s="51" t="s">
        <v>71</v>
      </c>
      <c r="F22" s="51">
        <v>84701000</v>
      </c>
      <c r="G22" s="19" t="s">
        <v>36</v>
      </c>
      <c r="H22" s="57">
        <v>-4.58</v>
      </c>
    </row>
    <row r="23" spans="1:8" ht="120">
      <c r="A23" s="19" t="s">
        <v>21</v>
      </c>
      <c r="B23" s="51">
        <v>411124806</v>
      </c>
      <c r="C23" s="51" t="s">
        <v>56</v>
      </c>
      <c r="D23" s="52" t="s">
        <v>38</v>
      </c>
      <c r="E23" s="51" t="s">
        <v>39</v>
      </c>
      <c r="F23" s="51">
        <v>84701000</v>
      </c>
      <c r="G23" s="19" t="s">
        <v>36</v>
      </c>
      <c r="H23" s="57">
        <v>-11.3</v>
      </c>
    </row>
    <row r="24" spans="1:8" ht="240">
      <c r="A24" s="19" t="s">
        <v>21</v>
      </c>
      <c r="B24" s="51">
        <v>411129667</v>
      </c>
      <c r="C24" s="51" t="s">
        <v>57</v>
      </c>
      <c r="D24" s="52" t="s">
        <v>78</v>
      </c>
      <c r="E24" s="51" t="s">
        <v>74</v>
      </c>
      <c r="F24" s="51">
        <v>84701000</v>
      </c>
      <c r="G24" s="19" t="s">
        <v>36</v>
      </c>
      <c r="H24" s="57">
        <v>-200</v>
      </c>
    </row>
    <row r="25" spans="1:8" ht="135">
      <c r="A25" s="19" t="s">
        <v>21</v>
      </c>
      <c r="B25" s="51">
        <v>411124789</v>
      </c>
      <c r="C25" s="51" t="s">
        <v>58</v>
      </c>
      <c r="D25" s="52" t="s">
        <v>8</v>
      </c>
      <c r="E25" s="51" t="s">
        <v>71</v>
      </c>
      <c r="F25" s="51">
        <v>84701000</v>
      </c>
      <c r="G25" s="19" t="s">
        <v>36</v>
      </c>
      <c r="H25" s="57">
        <v>-366.67</v>
      </c>
    </row>
    <row r="26" spans="1:8" ht="135">
      <c r="A26" s="19" t="s">
        <v>21</v>
      </c>
      <c r="B26" s="51">
        <v>411124789</v>
      </c>
      <c r="C26" s="51" t="s">
        <v>58</v>
      </c>
      <c r="D26" s="52" t="s">
        <v>37</v>
      </c>
      <c r="E26" s="51" t="s">
        <v>72</v>
      </c>
      <c r="F26" s="51">
        <v>84701000</v>
      </c>
      <c r="G26" s="19" t="s">
        <v>36</v>
      </c>
      <c r="H26" s="57">
        <v>-48.33</v>
      </c>
    </row>
    <row r="27" spans="1:8" ht="135">
      <c r="A27" s="19" t="s">
        <v>21</v>
      </c>
      <c r="B27" s="51">
        <v>411124789</v>
      </c>
      <c r="C27" s="51" t="s">
        <v>58</v>
      </c>
      <c r="D27" s="52" t="s">
        <v>9</v>
      </c>
      <c r="E27" s="51" t="s">
        <v>73</v>
      </c>
      <c r="F27" s="51">
        <v>84701000</v>
      </c>
      <c r="G27" s="19" t="s">
        <v>36</v>
      </c>
      <c r="H27" s="57">
        <v>-85</v>
      </c>
    </row>
    <row r="28" spans="1:8" ht="240">
      <c r="A28" s="19" t="s">
        <v>21</v>
      </c>
      <c r="B28" s="51">
        <v>411117238</v>
      </c>
      <c r="C28" s="51" t="s">
        <v>59</v>
      </c>
      <c r="D28" s="52" t="s">
        <v>78</v>
      </c>
      <c r="E28" s="51" t="s">
        <v>74</v>
      </c>
      <c r="F28" s="51">
        <v>84701000</v>
      </c>
      <c r="G28" s="19" t="s">
        <v>36</v>
      </c>
      <c r="H28" s="57">
        <v>-200</v>
      </c>
    </row>
    <row r="29" spans="1:8" ht="240">
      <c r="A29" s="19" t="s">
        <v>21</v>
      </c>
      <c r="B29" s="51">
        <v>411117220</v>
      </c>
      <c r="C29" s="51" t="s">
        <v>60</v>
      </c>
      <c r="D29" s="52" t="s">
        <v>78</v>
      </c>
      <c r="E29" s="51" t="s">
        <v>74</v>
      </c>
      <c r="F29" s="51">
        <v>84701000</v>
      </c>
      <c r="G29" s="19" t="s">
        <v>36</v>
      </c>
      <c r="H29" s="57">
        <v>-1.04</v>
      </c>
    </row>
    <row r="30" spans="1:8" ht="135">
      <c r="A30" s="19" t="s">
        <v>14</v>
      </c>
      <c r="B30" s="51">
        <v>411124926</v>
      </c>
      <c r="C30" s="51" t="s">
        <v>61</v>
      </c>
      <c r="D30" s="52" t="s">
        <v>37</v>
      </c>
      <c r="E30" s="51" t="s">
        <v>72</v>
      </c>
      <c r="F30" s="51">
        <v>84701000</v>
      </c>
      <c r="G30" s="19" t="s">
        <v>36</v>
      </c>
      <c r="H30" s="57">
        <v>-1</v>
      </c>
    </row>
    <row r="31" spans="1:8" ht="135">
      <c r="A31" s="19" t="s">
        <v>14</v>
      </c>
      <c r="B31" s="51">
        <v>411124926</v>
      </c>
      <c r="C31" s="51" t="s">
        <v>61</v>
      </c>
      <c r="D31" s="52" t="s">
        <v>9</v>
      </c>
      <c r="E31" s="51" t="s">
        <v>73</v>
      </c>
      <c r="F31" s="51">
        <v>84701000</v>
      </c>
      <c r="G31" s="19" t="s">
        <v>36</v>
      </c>
      <c r="H31" s="57">
        <v>-2.41</v>
      </c>
    </row>
    <row r="32" spans="1:8" ht="120">
      <c r="A32" s="19" t="s">
        <v>21</v>
      </c>
      <c r="B32" s="51">
        <v>411112960</v>
      </c>
      <c r="C32" s="51" t="s">
        <v>62</v>
      </c>
      <c r="D32" s="52" t="s">
        <v>38</v>
      </c>
      <c r="E32" s="51" t="s">
        <v>39</v>
      </c>
      <c r="F32" s="51">
        <v>84701000</v>
      </c>
      <c r="G32" s="19" t="s">
        <v>36</v>
      </c>
      <c r="H32" s="57">
        <v>-59.59</v>
      </c>
    </row>
    <row r="33" spans="1:8" ht="240">
      <c r="A33" s="19" t="s">
        <v>21</v>
      </c>
      <c r="B33" s="51">
        <v>411112960</v>
      </c>
      <c r="C33" s="51" t="s">
        <v>62</v>
      </c>
      <c r="D33" s="52" t="s">
        <v>78</v>
      </c>
      <c r="E33" s="51" t="s">
        <v>74</v>
      </c>
      <c r="F33" s="51">
        <v>84701000</v>
      </c>
      <c r="G33" s="19" t="s">
        <v>41</v>
      </c>
      <c r="H33" s="57">
        <v>-100</v>
      </c>
    </row>
    <row r="34" spans="1:8" ht="240">
      <c r="A34" s="19" t="s">
        <v>21</v>
      </c>
      <c r="B34" s="51">
        <v>411138990</v>
      </c>
      <c r="C34" s="51" t="s">
        <v>63</v>
      </c>
      <c r="D34" s="52" t="s">
        <v>78</v>
      </c>
      <c r="E34" s="51" t="s">
        <v>74</v>
      </c>
      <c r="F34" s="51">
        <v>84701000</v>
      </c>
      <c r="G34" s="19" t="s">
        <v>36</v>
      </c>
      <c r="H34" s="57">
        <v>-200</v>
      </c>
    </row>
    <row r="35" spans="1:8" ht="75">
      <c r="A35" s="19" t="s">
        <v>21</v>
      </c>
      <c r="B35" s="51">
        <v>411138990</v>
      </c>
      <c r="C35" s="51" t="s">
        <v>63</v>
      </c>
      <c r="D35" s="52" t="s">
        <v>42</v>
      </c>
      <c r="E35" s="51" t="s">
        <v>75</v>
      </c>
      <c r="F35" s="51">
        <v>84701000</v>
      </c>
      <c r="G35" s="19" t="s">
        <v>36</v>
      </c>
      <c r="H35" s="57">
        <v>-133.93</v>
      </c>
    </row>
    <row r="36" spans="1:8" ht="75">
      <c r="A36" s="19" t="s">
        <v>21</v>
      </c>
      <c r="B36" s="51">
        <v>411138990</v>
      </c>
      <c r="C36" s="51" t="s">
        <v>63</v>
      </c>
      <c r="D36" s="52" t="s">
        <v>42</v>
      </c>
      <c r="E36" s="51" t="s">
        <v>75</v>
      </c>
      <c r="F36" s="51">
        <v>84701000</v>
      </c>
      <c r="G36" s="19" t="s">
        <v>36</v>
      </c>
      <c r="H36" s="57">
        <v>-2050</v>
      </c>
    </row>
    <row r="37" spans="1:8" ht="120">
      <c r="A37" s="19" t="s">
        <v>21</v>
      </c>
      <c r="B37" s="51">
        <v>411138990</v>
      </c>
      <c r="C37" s="51" t="s">
        <v>63</v>
      </c>
      <c r="D37" s="52" t="s">
        <v>38</v>
      </c>
      <c r="E37" s="51" t="s">
        <v>39</v>
      </c>
      <c r="F37" s="51">
        <v>84701000</v>
      </c>
      <c r="G37" s="19" t="s">
        <v>36</v>
      </c>
      <c r="H37" s="57">
        <v>-2665.91</v>
      </c>
    </row>
    <row r="38" spans="1:8" ht="299.25" customHeight="1">
      <c r="A38" s="19" t="s">
        <v>21</v>
      </c>
      <c r="B38" s="51">
        <v>411113272</v>
      </c>
      <c r="C38" s="51" t="s">
        <v>64</v>
      </c>
      <c r="D38" s="52" t="s">
        <v>78</v>
      </c>
      <c r="E38" s="51" t="s">
        <v>74</v>
      </c>
      <c r="F38" s="51">
        <v>84701000</v>
      </c>
      <c r="G38" s="19" t="s">
        <v>41</v>
      </c>
      <c r="H38" s="57">
        <v>-200</v>
      </c>
    </row>
    <row r="39" spans="1:8" ht="120">
      <c r="A39" s="18" t="s">
        <v>21</v>
      </c>
      <c r="B39" s="51">
        <v>411113272</v>
      </c>
      <c r="C39" s="51" t="s">
        <v>64</v>
      </c>
      <c r="D39" s="52" t="s">
        <v>38</v>
      </c>
      <c r="E39" s="51" t="s">
        <v>39</v>
      </c>
      <c r="F39" s="51">
        <v>84701000</v>
      </c>
      <c r="G39" s="18"/>
      <c r="H39" s="57">
        <v>-93.68</v>
      </c>
    </row>
    <row r="40" spans="1:8" ht="45">
      <c r="A40" s="18" t="s">
        <v>21</v>
      </c>
      <c r="B40" s="51">
        <v>411113272</v>
      </c>
      <c r="C40" s="51" t="s">
        <v>64</v>
      </c>
      <c r="D40" s="52" t="s">
        <v>42</v>
      </c>
      <c r="E40" s="51" t="s">
        <v>75</v>
      </c>
      <c r="F40" s="51">
        <v>84701000</v>
      </c>
      <c r="G40" s="18"/>
      <c r="H40" s="57">
        <v>-72.489999999999995</v>
      </c>
    </row>
    <row r="41" spans="1:8" ht="120">
      <c r="A41" s="42" t="s">
        <v>14</v>
      </c>
      <c r="B41" s="51">
        <v>411091357</v>
      </c>
      <c r="C41" s="51" t="s">
        <v>65</v>
      </c>
      <c r="D41" s="52" t="s">
        <v>38</v>
      </c>
      <c r="E41" s="51" t="s">
        <v>39</v>
      </c>
      <c r="F41" s="51">
        <v>84701000</v>
      </c>
      <c r="G41" s="42"/>
      <c r="H41" s="57">
        <v>-653.14</v>
      </c>
    </row>
    <row r="42" spans="1:8" ht="195">
      <c r="A42" s="42" t="s">
        <v>14</v>
      </c>
      <c r="B42" s="51">
        <v>411091357</v>
      </c>
      <c r="C42" s="51" t="s">
        <v>65</v>
      </c>
      <c r="D42" s="52" t="s">
        <v>40</v>
      </c>
      <c r="E42" s="51" t="s">
        <v>76</v>
      </c>
      <c r="F42" s="51">
        <v>84701000</v>
      </c>
      <c r="G42" s="42"/>
      <c r="H42" s="57">
        <v>-15.28</v>
      </c>
    </row>
    <row r="43" spans="1:8" ht="105">
      <c r="A43" s="42" t="s">
        <v>23</v>
      </c>
      <c r="B43" s="51">
        <v>411137234</v>
      </c>
      <c r="C43" s="51" t="s">
        <v>66</v>
      </c>
      <c r="D43" s="52" t="s">
        <v>79</v>
      </c>
      <c r="E43" s="51" t="s">
        <v>77</v>
      </c>
      <c r="F43" s="51">
        <v>84701000</v>
      </c>
      <c r="G43" s="42"/>
      <c r="H43" s="57">
        <v>-500</v>
      </c>
    </row>
    <row r="44" spans="1:8" ht="135">
      <c r="A44" s="42" t="s">
        <v>23</v>
      </c>
      <c r="B44" s="51">
        <v>411014585</v>
      </c>
      <c r="C44" s="51" t="s">
        <v>67</v>
      </c>
      <c r="D44" s="52" t="s">
        <v>37</v>
      </c>
      <c r="E44" s="51" t="s">
        <v>72</v>
      </c>
      <c r="F44" s="51">
        <v>84701000</v>
      </c>
      <c r="G44" s="42"/>
      <c r="H44" s="57">
        <v>-43.1</v>
      </c>
    </row>
    <row r="45" spans="1:8" ht="240">
      <c r="A45" s="42" t="s">
        <v>21</v>
      </c>
      <c r="B45" s="51">
        <v>411126472</v>
      </c>
      <c r="C45" s="51" t="s">
        <v>68</v>
      </c>
      <c r="D45" s="52" t="s">
        <v>78</v>
      </c>
      <c r="E45" s="51" t="s">
        <v>74</v>
      </c>
      <c r="F45" s="51">
        <v>84701000</v>
      </c>
      <c r="G45" s="42"/>
      <c r="H45" s="57">
        <v>-200</v>
      </c>
    </row>
    <row r="46" spans="1:8" ht="135">
      <c r="A46" s="42" t="s">
        <v>21</v>
      </c>
      <c r="B46" s="51">
        <v>411126472</v>
      </c>
      <c r="C46" s="51" t="s">
        <v>68</v>
      </c>
      <c r="D46" s="52" t="s">
        <v>8</v>
      </c>
      <c r="E46" s="51" t="s">
        <v>71</v>
      </c>
      <c r="F46" s="51">
        <v>84701000</v>
      </c>
      <c r="G46" s="42"/>
      <c r="H46" s="57">
        <v>-15.39</v>
      </c>
    </row>
    <row r="47" spans="1:8" ht="135">
      <c r="A47" s="42" t="s">
        <v>14</v>
      </c>
      <c r="B47" s="51">
        <v>411008609</v>
      </c>
      <c r="C47" s="51" t="s">
        <v>69</v>
      </c>
      <c r="D47" s="52" t="s">
        <v>37</v>
      </c>
      <c r="E47" s="51" t="s">
        <v>72</v>
      </c>
      <c r="F47" s="51">
        <v>84701000</v>
      </c>
      <c r="G47" s="42"/>
      <c r="H47" s="57">
        <v>-50.05</v>
      </c>
    </row>
    <row r="48" spans="1:8" ht="195">
      <c r="A48" s="42" t="s">
        <v>14</v>
      </c>
      <c r="B48" s="51">
        <v>411008609</v>
      </c>
      <c r="C48" s="51" t="s">
        <v>69</v>
      </c>
      <c r="D48" s="52" t="s">
        <v>40</v>
      </c>
      <c r="E48" s="51" t="s">
        <v>76</v>
      </c>
      <c r="F48" s="51">
        <v>84701000</v>
      </c>
      <c r="G48" s="42"/>
      <c r="H48" s="57">
        <v>-2.65</v>
      </c>
    </row>
    <row r="49" spans="1:8" ht="195">
      <c r="A49" s="42" t="s">
        <v>22</v>
      </c>
      <c r="B49" s="51">
        <v>411008550</v>
      </c>
      <c r="C49" s="51" t="s">
        <v>70</v>
      </c>
      <c r="D49" s="52" t="s">
        <v>40</v>
      </c>
      <c r="E49" s="51" t="s">
        <v>76</v>
      </c>
      <c r="F49" s="51">
        <v>84701000</v>
      </c>
      <c r="G49" s="42"/>
      <c r="H49" s="57">
        <v>-0.24</v>
      </c>
    </row>
    <row r="50" spans="1:8">
      <c r="A50" s="66"/>
      <c r="B50" s="67" t="s">
        <v>12</v>
      </c>
      <c r="C50" s="68"/>
      <c r="D50" s="69"/>
      <c r="E50" s="68"/>
      <c r="F50" s="68"/>
      <c r="G50" s="66"/>
      <c r="H50" s="70">
        <f>SUM(H3:H49)</f>
        <v>-9160.7499999999982</v>
      </c>
    </row>
    <row r="51" spans="1:8">
      <c r="A51" s="42"/>
      <c r="B51" s="42"/>
      <c r="C51" s="54"/>
      <c r="D51" s="54"/>
      <c r="E51" s="56"/>
      <c r="F51" s="42"/>
      <c r="G51" s="42"/>
      <c r="H51" s="55"/>
    </row>
    <row r="52" spans="1:8">
      <c r="A52" s="42"/>
      <c r="B52" s="42"/>
      <c r="C52" s="54"/>
      <c r="D52" s="54"/>
      <c r="E52" s="56"/>
      <c r="F52" s="42"/>
      <c r="G52" s="42"/>
      <c r="H52" s="55"/>
    </row>
  </sheetData>
  <autoFilter ref="A2:H40"/>
  <sortState ref="C3:J7">
    <sortCondition ref="D2"/>
  </sortState>
  <mergeCells count="1">
    <mergeCell ref="A1:H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4" t="s">
        <v>80</v>
      </c>
      <c r="C1" s="64"/>
      <c r="D1" s="64"/>
      <c r="E1" s="64"/>
      <c r="F1" s="64"/>
      <c r="G1" s="64"/>
      <c r="H1" s="64"/>
      <c r="I1" s="64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25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25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25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65" t="s">
        <v>80</v>
      </c>
      <c r="B1" s="65"/>
      <c r="C1" s="65"/>
      <c r="D1" s="65"/>
      <c r="E1" s="65"/>
    </row>
    <row r="2" spans="1:8" ht="78.75">
      <c r="A2" s="16" t="s">
        <v>10</v>
      </c>
      <c r="B2" s="17" t="s">
        <v>15</v>
      </c>
      <c r="C2" s="17" t="s">
        <v>19</v>
      </c>
      <c r="D2" s="17" t="s">
        <v>16</v>
      </c>
      <c r="E2" s="17" t="s">
        <v>17</v>
      </c>
    </row>
    <row r="3" spans="1:8" ht="63">
      <c r="A3" s="18" t="s">
        <v>20</v>
      </c>
      <c r="B3" s="19" t="s">
        <v>33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13</v>
      </c>
      <c r="B4" s="19" t="s">
        <v>32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21</v>
      </c>
      <c r="B5" s="15" t="s">
        <v>26</v>
      </c>
      <c r="C5" s="22">
        <f>Культура!H22</f>
        <v>-6764.0800000000008</v>
      </c>
      <c r="D5" s="22">
        <f>Культура!H24</f>
        <v>-516.43000000000086</v>
      </c>
      <c r="E5" s="22">
        <f t="shared" si="0"/>
        <v>-6247.65</v>
      </c>
      <c r="H5" s="20"/>
    </row>
    <row r="6" spans="1:8" ht="47.25">
      <c r="A6" s="18" t="s">
        <v>14</v>
      </c>
      <c r="B6" s="19" t="s">
        <v>27</v>
      </c>
      <c r="C6" s="22">
        <f>Образование!H29</f>
        <v>-1853.33</v>
      </c>
      <c r="D6" s="22">
        <f>Образование!H30</f>
        <v>-1080</v>
      </c>
      <c r="E6" s="22">
        <f t="shared" si="0"/>
        <v>-773.32999999999993</v>
      </c>
    </row>
    <row r="7" spans="1:8" ht="47.25">
      <c r="A7" s="18" t="s">
        <v>22</v>
      </c>
      <c r="B7" s="19" t="s">
        <v>28</v>
      </c>
      <c r="C7" s="22">
        <f>Финуправление!I7</f>
        <v>-0.24</v>
      </c>
      <c r="D7" s="22">
        <f>Финуправление!I8</f>
        <v>0</v>
      </c>
      <c r="E7" s="22">
        <f t="shared" si="0"/>
        <v>-0.24</v>
      </c>
    </row>
    <row r="8" spans="1:8" ht="63">
      <c r="A8" s="18" t="s">
        <v>23</v>
      </c>
      <c r="B8" s="15" t="s">
        <v>29</v>
      </c>
      <c r="C8" s="22">
        <f>УКХ!H7</f>
        <v>-543.1</v>
      </c>
      <c r="D8" s="22">
        <f>УКХ!H8</f>
        <v>-43.1</v>
      </c>
      <c r="E8" s="22">
        <f t="shared" si="0"/>
        <v>-500</v>
      </c>
    </row>
    <row r="9" spans="1:8" ht="63">
      <c r="A9" s="18" t="s">
        <v>24</v>
      </c>
      <c r="B9" s="15" t="s">
        <v>30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25</v>
      </c>
      <c r="B10" s="19" t="s">
        <v>31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61" t="s">
        <v>18</v>
      </c>
      <c r="B13" s="62"/>
      <c r="C13" s="21">
        <f t="shared" ref="C13:D13" si="1">SUM(C3:C12)</f>
        <v>-9160.75</v>
      </c>
      <c r="D13" s="21">
        <f t="shared" si="1"/>
        <v>-1639.5300000000007</v>
      </c>
      <c r="E13" s="21">
        <f>SUM(E3:E12)</f>
        <v>-7521.2199999999993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pane xSplit="7" ySplit="2" topLeftCell="H26" activePane="bottomRight" state="frozen"/>
      <selection pane="topRight" activeCell="H1" sqref="H1"/>
      <selection pane="bottomLeft" activeCell="A3" sqref="A3"/>
      <selection pane="bottomRight" activeCell="B28" sqref="B28:B29"/>
    </sheetView>
  </sheetViews>
  <sheetFormatPr defaultRowHeight="15"/>
  <cols>
    <col min="1" max="1" width="7.7109375" style="34" customWidth="1"/>
    <col min="2" max="2" width="12" style="34" customWidth="1"/>
    <col min="3" max="3" width="19.7109375" style="49" customWidth="1"/>
    <col min="4" max="4" width="21.28515625" style="49" customWidth="1"/>
    <col min="5" max="5" width="19.7109375" style="50" customWidth="1"/>
    <col min="6" max="6" width="10.7109375" style="34" customWidth="1"/>
    <col min="7" max="7" width="6.7109375" style="34" hidden="1" customWidth="1"/>
    <col min="8" max="8" width="19.7109375" style="36" customWidth="1"/>
  </cols>
  <sheetData>
    <row r="1" spans="1:8">
      <c r="A1" s="60" t="s">
        <v>80</v>
      </c>
      <c r="B1" s="60"/>
      <c r="C1" s="60"/>
      <c r="D1" s="60"/>
      <c r="E1" s="60"/>
      <c r="F1" s="60"/>
      <c r="G1" s="60"/>
      <c r="H1" s="60"/>
    </row>
    <row r="2" spans="1:8" ht="63">
      <c r="A2" s="44" t="s">
        <v>10</v>
      </c>
      <c r="B2" s="44" t="s">
        <v>0</v>
      </c>
      <c r="C2" s="1" t="s">
        <v>1</v>
      </c>
      <c r="D2" s="1" t="s">
        <v>2</v>
      </c>
      <c r="E2" s="29" t="s">
        <v>3</v>
      </c>
      <c r="F2" s="44" t="s">
        <v>4</v>
      </c>
      <c r="G2" s="44" t="s">
        <v>35</v>
      </c>
      <c r="H2" s="45" t="s">
        <v>5</v>
      </c>
    </row>
    <row r="3" spans="1:8" ht="135">
      <c r="A3" s="19" t="s">
        <v>14</v>
      </c>
      <c r="B3" s="51">
        <v>411091300</v>
      </c>
      <c r="C3" s="51" t="s">
        <v>43</v>
      </c>
      <c r="D3" s="52" t="s">
        <v>9</v>
      </c>
      <c r="E3" s="51" t="s">
        <v>73</v>
      </c>
      <c r="F3" s="51">
        <v>84701000</v>
      </c>
      <c r="G3" s="19" t="s">
        <v>36</v>
      </c>
      <c r="H3" s="57">
        <v>-182.5</v>
      </c>
    </row>
    <row r="4" spans="1:8" ht="135">
      <c r="A4" s="19" t="s">
        <v>14</v>
      </c>
      <c r="B4" s="51">
        <v>411091300</v>
      </c>
      <c r="C4" s="51" t="s">
        <v>43</v>
      </c>
      <c r="D4" s="52" t="s">
        <v>8</v>
      </c>
      <c r="E4" s="51" t="s">
        <v>71</v>
      </c>
      <c r="F4" s="51">
        <v>84701000</v>
      </c>
      <c r="G4" s="19" t="s">
        <v>41</v>
      </c>
      <c r="H4" s="57">
        <v>-172.45</v>
      </c>
    </row>
    <row r="5" spans="1:8" ht="135">
      <c r="A5" s="19" t="s">
        <v>14</v>
      </c>
      <c r="B5" s="51">
        <v>411091300</v>
      </c>
      <c r="C5" s="51" t="s">
        <v>43</v>
      </c>
      <c r="D5" s="52" t="s">
        <v>37</v>
      </c>
      <c r="E5" s="51" t="s">
        <v>72</v>
      </c>
      <c r="F5" s="51">
        <v>84701000</v>
      </c>
      <c r="G5" s="19" t="s">
        <v>36</v>
      </c>
      <c r="H5" s="57">
        <v>-103.78</v>
      </c>
    </row>
    <row r="6" spans="1:8" ht="135">
      <c r="A6" s="19" t="s">
        <v>14</v>
      </c>
      <c r="B6" s="51">
        <v>411146172</v>
      </c>
      <c r="C6" s="51" t="s">
        <v>45</v>
      </c>
      <c r="D6" s="52" t="s">
        <v>8</v>
      </c>
      <c r="E6" s="51" t="s">
        <v>71</v>
      </c>
      <c r="F6" s="51">
        <v>84701000</v>
      </c>
      <c r="G6" s="19" t="s">
        <v>36</v>
      </c>
      <c r="H6" s="57">
        <v>-8.75</v>
      </c>
    </row>
    <row r="7" spans="1:8" ht="135">
      <c r="A7" s="19" t="s">
        <v>14</v>
      </c>
      <c r="B7" s="51">
        <v>411146172</v>
      </c>
      <c r="C7" s="51" t="s">
        <v>45</v>
      </c>
      <c r="D7" s="52" t="s">
        <v>37</v>
      </c>
      <c r="E7" s="51" t="s">
        <v>72</v>
      </c>
      <c r="F7" s="51">
        <v>84701000</v>
      </c>
      <c r="G7" s="19" t="s">
        <v>36</v>
      </c>
      <c r="H7" s="57">
        <v>-130.81</v>
      </c>
    </row>
    <row r="8" spans="1:8" ht="135">
      <c r="A8" s="19" t="s">
        <v>14</v>
      </c>
      <c r="B8" s="51">
        <v>411091220</v>
      </c>
      <c r="C8" s="51" t="s">
        <v>46</v>
      </c>
      <c r="D8" s="52" t="s">
        <v>37</v>
      </c>
      <c r="E8" s="51" t="s">
        <v>72</v>
      </c>
      <c r="F8" s="51">
        <v>84701000</v>
      </c>
      <c r="G8" s="19" t="s">
        <v>36</v>
      </c>
      <c r="H8" s="57">
        <v>-4.0999999999999996</v>
      </c>
    </row>
    <row r="9" spans="1:8" ht="195">
      <c r="A9" s="19" t="s">
        <v>14</v>
      </c>
      <c r="B9" s="51">
        <v>411091220</v>
      </c>
      <c r="C9" s="51" t="s">
        <v>46</v>
      </c>
      <c r="D9" s="52" t="s">
        <v>40</v>
      </c>
      <c r="E9" s="51" t="s">
        <v>76</v>
      </c>
      <c r="F9" s="51">
        <v>84701000</v>
      </c>
      <c r="G9" s="19" t="s">
        <v>36</v>
      </c>
      <c r="H9" s="57">
        <v>-3.07</v>
      </c>
    </row>
    <row r="10" spans="1:8" ht="135">
      <c r="A10" s="19" t="s">
        <v>14</v>
      </c>
      <c r="B10" s="51">
        <v>411086935</v>
      </c>
      <c r="C10" s="51" t="s">
        <v>47</v>
      </c>
      <c r="D10" s="52" t="s">
        <v>8</v>
      </c>
      <c r="E10" s="51" t="s">
        <v>71</v>
      </c>
      <c r="F10" s="51">
        <v>84701000</v>
      </c>
      <c r="G10" s="19" t="s">
        <v>36</v>
      </c>
      <c r="H10" s="57">
        <v>-7.49</v>
      </c>
    </row>
    <row r="11" spans="1:8" ht="135">
      <c r="A11" s="19" t="s">
        <v>14</v>
      </c>
      <c r="B11" s="51">
        <v>411082786</v>
      </c>
      <c r="C11" s="51" t="s">
        <v>48</v>
      </c>
      <c r="D11" s="52" t="s">
        <v>8</v>
      </c>
      <c r="E11" s="51" t="s">
        <v>71</v>
      </c>
      <c r="F11" s="51">
        <v>84701000</v>
      </c>
      <c r="G11" s="19" t="s">
        <v>36</v>
      </c>
      <c r="H11" s="57">
        <v>-1.33</v>
      </c>
    </row>
    <row r="12" spans="1:8" ht="135">
      <c r="A12" s="19" t="s">
        <v>14</v>
      </c>
      <c r="B12" s="51">
        <v>411091237</v>
      </c>
      <c r="C12" s="51" t="s">
        <v>49</v>
      </c>
      <c r="D12" s="52" t="s">
        <v>37</v>
      </c>
      <c r="E12" s="51" t="s">
        <v>72</v>
      </c>
      <c r="F12" s="51">
        <v>84701000</v>
      </c>
      <c r="G12" s="19" t="s">
        <v>36</v>
      </c>
      <c r="H12" s="57">
        <v>-22.9</v>
      </c>
    </row>
    <row r="13" spans="1:8" ht="135">
      <c r="A13" s="19" t="s">
        <v>14</v>
      </c>
      <c r="B13" s="51">
        <v>411091283</v>
      </c>
      <c r="C13" s="51" t="s">
        <v>50</v>
      </c>
      <c r="D13" s="52" t="s">
        <v>9</v>
      </c>
      <c r="E13" s="51" t="s">
        <v>73</v>
      </c>
      <c r="F13" s="51">
        <v>84701000</v>
      </c>
      <c r="G13" s="19" t="s">
        <v>36</v>
      </c>
      <c r="H13" s="57">
        <v>-0.46</v>
      </c>
    </row>
    <row r="14" spans="1:8" ht="135">
      <c r="A14" s="19" t="s">
        <v>14</v>
      </c>
      <c r="B14" s="51">
        <v>411088403</v>
      </c>
      <c r="C14" s="51" t="s">
        <v>51</v>
      </c>
      <c r="D14" s="52" t="s">
        <v>8</v>
      </c>
      <c r="E14" s="51" t="s">
        <v>71</v>
      </c>
      <c r="F14" s="51">
        <v>84701000</v>
      </c>
      <c r="G14" s="19" t="s">
        <v>36</v>
      </c>
      <c r="H14" s="57">
        <v>-288.94</v>
      </c>
    </row>
    <row r="15" spans="1:8" ht="120">
      <c r="A15" s="19" t="s">
        <v>14</v>
      </c>
      <c r="B15" s="51">
        <v>411088403</v>
      </c>
      <c r="C15" s="51" t="s">
        <v>51</v>
      </c>
      <c r="D15" s="52" t="s">
        <v>38</v>
      </c>
      <c r="E15" s="51" t="s">
        <v>39</v>
      </c>
      <c r="F15" s="51">
        <v>84701000</v>
      </c>
      <c r="G15" s="19" t="s">
        <v>36</v>
      </c>
      <c r="H15" s="57">
        <v>-10.58</v>
      </c>
    </row>
    <row r="16" spans="1:8" ht="45">
      <c r="A16" s="19" t="s">
        <v>14</v>
      </c>
      <c r="B16" s="51">
        <v>411088403</v>
      </c>
      <c r="C16" s="51" t="s">
        <v>51</v>
      </c>
      <c r="D16" s="52" t="s">
        <v>42</v>
      </c>
      <c r="E16" s="51" t="s">
        <v>75</v>
      </c>
      <c r="F16" s="51">
        <v>84701000</v>
      </c>
      <c r="G16" s="19" t="s">
        <v>36</v>
      </c>
      <c r="H16" s="57">
        <v>-0.45</v>
      </c>
    </row>
    <row r="17" spans="1:8" ht="195">
      <c r="A17" s="19" t="s">
        <v>14</v>
      </c>
      <c r="B17" s="51">
        <v>411091276</v>
      </c>
      <c r="C17" s="51" t="s">
        <v>52</v>
      </c>
      <c r="D17" s="52" t="s">
        <v>40</v>
      </c>
      <c r="E17" s="51" t="s">
        <v>76</v>
      </c>
      <c r="F17" s="51">
        <v>84701000</v>
      </c>
      <c r="G17" s="19" t="s">
        <v>36</v>
      </c>
      <c r="H17" s="57">
        <v>-79.22</v>
      </c>
    </row>
    <row r="18" spans="1:8" ht="195">
      <c r="A18" s="19" t="s">
        <v>14</v>
      </c>
      <c r="B18" s="51">
        <v>411091117</v>
      </c>
      <c r="C18" s="51" t="s">
        <v>53</v>
      </c>
      <c r="D18" s="52" t="s">
        <v>40</v>
      </c>
      <c r="E18" s="51" t="s">
        <v>76</v>
      </c>
      <c r="F18" s="51">
        <v>84701000</v>
      </c>
      <c r="G18" s="19" t="s">
        <v>36</v>
      </c>
      <c r="H18" s="57">
        <v>-24.22</v>
      </c>
    </row>
    <row r="19" spans="1:8" ht="135">
      <c r="A19" s="19" t="s">
        <v>14</v>
      </c>
      <c r="B19" s="51">
        <v>411091100</v>
      </c>
      <c r="C19" s="51" t="s">
        <v>54</v>
      </c>
      <c r="D19" s="52" t="s">
        <v>8</v>
      </c>
      <c r="E19" s="51" t="s">
        <v>71</v>
      </c>
      <c r="F19" s="51">
        <v>84701000</v>
      </c>
      <c r="G19" s="19" t="s">
        <v>41</v>
      </c>
      <c r="H19" s="57">
        <v>-64.05</v>
      </c>
    </row>
    <row r="20" spans="1:8" ht="135">
      <c r="A20" s="19" t="s">
        <v>14</v>
      </c>
      <c r="B20" s="51">
        <v>411091100</v>
      </c>
      <c r="C20" s="51" t="s">
        <v>54</v>
      </c>
      <c r="D20" s="52" t="s">
        <v>9</v>
      </c>
      <c r="E20" s="51" t="s">
        <v>73</v>
      </c>
      <c r="F20" s="51">
        <v>84701000</v>
      </c>
      <c r="G20" s="19" t="s">
        <v>36</v>
      </c>
      <c r="H20" s="57">
        <v>-19.12</v>
      </c>
    </row>
    <row r="21" spans="1:8" ht="135">
      <c r="A21" s="19" t="s">
        <v>14</v>
      </c>
      <c r="B21" s="51">
        <v>411091124</v>
      </c>
      <c r="C21" s="51" t="s">
        <v>55</v>
      </c>
      <c r="D21" s="52" t="s">
        <v>8</v>
      </c>
      <c r="E21" s="51" t="s">
        <v>71</v>
      </c>
      <c r="F21" s="51">
        <v>84701000</v>
      </c>
      <c r="G21" s="19" t="s">
        <v>36</v>
      </c>
      <c r="H21" s="57">
        <v>-4.58</v>
      </c>
    </row>
    <row r="22" spans="1:8" ht="135">
      <c r="A22" s="19" t="s">
        <v>14</v>
      </c>
      <c r="B22" s="51">
        <v>411124926</v>
      </c>
      <c r="C22" s="51" t="s">
        <v>61</v>
      </c>
      <c r="D22" s="52" t="s">
        <v>37</v>
      </c>
      <c r="E22" s="51" t="s">
        <v>72</v>
      </c>
      <c r="F22" s="51">
        <v>84701000</v>
      </c>
      <c r="G22" s="19" t="s">
        <v>36</v>
      </c>
      <c r="H22" s="57">
        <v>-1</v>
      </c>
    </row>
    <row r="23" spans="1:8" ht="135">
      <c r="A23" s="19" t="s">
        <v>14</v>
      </c>
      <c r="B23" s="51">
        <v>411124926</v>
      </c>
      <c r="C23" s="51" t="s">
        <v>61</v>
      </c>
      <c r="D23" s="52" t="s">
        <v>9</v>
      </c>
      <c r="E23" s="51" t="s">
        <v>73</v>
      </c>
      <c r="F23" s="51">
        <v>84701000</v>
      </c>
      <c r="G23" s="19" t="s">
        <v>36</v>
      </c>
      <c r="H23" s="57">
        <v>-2.41</v>
      </c>
    </row>
    <row r="24" spans="1:8" ht="120">
      <c r="A24" s="42" t="s">
        <v>14</v>
      </c>
      <c r="B24" s="51">
        <v>411091357</v>
      </c>
      <c r="C24" s="51" t="s">
        <v>65</v>
      </c>
      <c r="D24" s="52" t="s">
        <v>38</v>
      </c>
      <c r="E24" s="51" t="s">
        <v>39</v>
      </c>
      <c r="F24" s="51">
        <v>84701000</v>
      </c>
      <c r="G24" s="42"/>
      <c r="H24" s="57">
        <v>-653.14</v>
      </c>
    </row>
    <row r="25" spans="1:8" ht="195">
      <c r="A25" s="42" t="s">
        <v>14</v>
      </c>
      <c r="B25" s="51">
        <v>411091357</v>
      </c>
      <c r="C25" s="51" t="s">
        <v>65</v>
      </c>
      <c r="D25" s="52" t="s">
        <v>40</v>
      </c>
      <c r="E25" s="51" t="s">
        <v>76</v>
      </c>
      <c r="F25" s="51">
        <v>84701000</v>
      </c>
      <c r="G25" s="42"/>
      <c r="H25" s="57">
        <v>-15.28</v>
      </c>
    </row>
    <row r="26" spans="1:8" ht="135">
      <c r="A26" s="42" t="s">
        <v>14</v>
      </c>
      <c r="B26" s="51">
        <v>411008609</v>
      </c>
      <c r="C26" s="51" t="s">
        <v>69</v>
      </c>
      <c r="D26" s="52" t="s">
        <v>37</v>
      </c>
      <c r="E26" s="51" t="s">
        <v>72</v>
      </c>
      <c r="F26" s="51">
        <v>84701000</v>
      </c>
      <c r="G26" s="42"/>
      <c r="H26" s="57">
        <v>-50.05</v>
      </c>
    </row>
    <row r="27" spans="1:8" ht="195">
      <c r="A27" s="42" t="s">
        <v>14</v>
      </c>
      <c r="B27" s="51">
        <v>411008609</v>
      </c>
      <c r="C27" s="51" t="s">
        <v>69</v>
      </c>
      <c r="D27" s="52" t="s">
        <v>40</v>
      </c>
      <c r="E27" s="51" t="s">
        <v>76</v>
      </c>
      <c r="F27" s="51">
        <v>84701000</v>
      </c>
      <c r="G27" s="42"/>
      <c r="H27" s="57">
        <v>-2.65</v>
      </c>
    </row>
    <row r="28" spans="1:8">
      <c r="A28" s="31"/>
      <c r="B28" s="11" t="s">
        <v>11</v>
      </c>
      <c r="C28" s="8"/>
      <c r="D28" s="8"/>
      <c r="E28" s="32"/>
      <c r="F28" s="33"/>
      <c r="G28" s="8"/>
      <c r="H28" s="33">
        <f>SUM(H3:H27)</f>
        <v>-1853.33</v>
      </c>
    </row>
    <row r="29" spans="1:8">
      <c r="A29" s="31"/>
      <c r="B29" s="11" t="s">
        <v>12</v>
      </c>
      <c r="C29" s="8"/>
      <c r="D29" s="8"/>
      <c r="E29" s="32"/>
      <c r="F29" s="33"/>
      <c r="G29" s="8"/>
      <c r="H29" s="33">
        <f>H28</f>
        <v>-1853.33</v>
      </c>
    </row>
    <row r="30" spans="1:8">
      <c r="A30" s="23"/>
      <c r="B30" s="24" t="s">
        <v>34</v>
      </c>
      <c r="C30" s="25"/>
      <c r="D30" s="25"/>
      <c r="E30" s="25"/>
      <c r="F30" s="37"/>
      <c r="G30" s="26"/>
      <c r="H30" s="38">
        <f>H29-H27-H9-H15-H16-H17-H18-H24-H25--H25</f>
        <v>-1080</v>
      </c>
    </row>
  </sheetData>
  <autoFilter ref="A2:I2">
    <sortState ref="A3:I44">
      <sortCondition ref="C2"/>
    </sortState>
  </autoFilter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pane xSplit="7" ySplit="2" topLeftCell="H19" activePane="bottomRight" state="frozen"/>
      <selection pane="topRight" activeCell="H1" sqref="H1"/>
      <selection pane="bottomLeft" activeCell="A3" sqref="A3"/>
      <selection pane="bottomRight" activeCell="A2" sqref="A2"/>
    </sheetView>
  </sheetViews>
  <sheetFormatPr defaultRowHeight="15"/>
  <cols>
    <col min="1" max="1" width="7.7109375" style="34" customWidth="1"/>
    <col min="2" max="2" width="12" style="34" customWidth="1"/>
    <col min="3" max="3" width="19.7109375" style="49" customWidth="1"/>
    <col min="4" max="4" width="21.28515625" style="49" customWidth="1"/>
    <col min="5" max="5" width="19.7109375" style="50" customWidth="1"/>
    <col min="6" max="6" width="10.7109375" style="34" customWidth="1"/>
    <col min="7" max="7" width="6.7109375" style="34" hidden="1" customWidth="1"/>
    <col min="8" max="8" width="19.7109375" style="36" customWidth="1"/>
  </cols>
  <sheetData>
    <row r="1" spans="1:8">
      <c r="A1" s="60" t="s">
        <v>80</v>
      </c>
      <c r="B1" s="60"/>
      <c r="C1" s="60"/>
      <c r="D1" s="60"/>
      <c r="E1" s="60"/>
      <c r="F1" s="60"/>
      <c r="G1" s="60"/>
      <c r="H1" s="60"/>
    </row>
    <row r="2" spans="1:8" ht="63">
      <c r="A2" s="44" t="s">
        <v>10</v>
      </c>
      <c r="B2" s="44" t="s">
        <v>0</v>
      </c>
      <c r="C2" s="1" t="s">
        <v>1</v>
      </c>
      <c r="D2" s="1" t="s">
        <v>2</v>
      </c>
      <c r="E2" s="29" t="s">
        <v>3</v>
      </c>
      <c r="F2" s="44" t="s">
        <v>4</v>
      </c>
      <c r="G2" s="44" t="s">
        <v>35</v>
      </c>
      <c r="H2" s="45" t="s">
        <v>5</v>
      </c>
    </row>
    <row r="3" spans="1:8" ht="120">
      <c r="A3" s="19" t="s">
        <v>21</v>
      </c>
      <c r="B3" s="51">
        <v>411124813</v>
      </c>
      <c r="C3" s="51" t="s">
        <v>44</v>
      </c>
      <c r="D3" s="52" t="s">
        <v>38</v>
      </c>
      <c r="E3" s="51" t="s">
        <v>39</v>
      </c>
      <c r="F3" s="51">
        <v>84701000</v>
      </c>
      <c r="G3" s="19" t="s">
        <v>36</v>
      </c>
      <c r="H3" s="57">
        <v>-60.75</v>
      </c>
    </row>
    <row r="4" spans="1:8" ht="120">
      <c r="A4" s="19" t="s">
        <v>21</v>
      </c>
      <c r="B4" s="51">
        <v>411124806</v>
      </c>
      <c r="C4" s="51" t="s">
        <v>56</v>
      </c>
      <c r="D4" s="52" t="s">
        <v>38</v>
      </c>
      <c r="E4" s="51" t="s">
        <v>39</v>
      </c>
      <c r="F4" s="51">
        <v>84701000</v>
      </c>
      <c r="G4" s="19" t="s">
        <v>36</v>
      </c>
      <c r="H4" s="57">
        <v>-11.3</v>
      </c>
    </row>
    <row r="5" spans="1:8" ht="240">
      <c r="A5" s="19" t="s">
        <v>21</v>
      </c>
      <c r="B5" s="51">
        <v>411129667</v>
      </c>
      <c r="C5" s="51" t="s">
        <v>57</v>
      </c>
      <c r="D5" s="52" t="s">
        <v>78</v>
      </c>
      <c r="E5" s="51" t="s">
        <v>74</v>
      </c>
      <c r="F5" s="51">
        <v>84701000</v>
      </c>
      <c r="G5" s="19" t="s">
        <v>36</v>
      </c>
      <c r="H5" s="57">
        <v>-200</v>
      </c>
    </row>
    <row r="6" spans="1:8" ht="135">
      <c r="A6" s="19" t="s">
        <v>21</v>
      </c>
      <c r="B6" s="51">
        <v>411124789</v>
      </c>
      <c r="C6" s="51" t="s">
        <v>58</v>
      </c>
      <c r="D6" s="52" t="s">
        <v>8</v>
      </c>
      <c r="E6" s="51" t="s">
        <v>71</v>
      </c>
      <c r="F6" s="51">
        <v>84701000</v>
      </c>
      <c r="G6" s="19" t="s">
        <v>36</v>
      </c>
      <c r="H6" s="57">
        <v>-366.67</v>
      </c>
    </row>
    <row r="7" spans="1:8" ht="135">
      <c r="A7" s="19" t="s">
        <v>21</v>
      </c>
      <c r="B7" s="51">
        <v>411124789</v>
      </c>
      <c r="C7" s="51" t="s">
        <v>58</v>
      </c>
      <c r="D7" s="52" t="s">
        <v>37</v>
      </c>
      <c r="E7" s="51" t="s">
        <v>72</v>
      </c>
      <c r="F7" s="51">
        <v>84701000</v>
      </c>
      <c r="G7" s="19" t="s">
        <v>36</v>
      </c>
      <c r="H7" s="57">
        <v>-48.33</v>
      </c>
    </row>
    <row r="8" spans="1:8" ht="135">
      <c r="A8" s="19" t="s">
        <v>21</v>
      </c>
      <c r="B8" s="51">
        <v>411124789</v>
      </c>
      <c r="C8" s="51" t="s">
        <v>58</v>
      </c>
      <c r="D8" s="52" t="s">
        <v>9</v>
      </c>
      <c r="E8" s="51" t="s">
        <v>73</v>
      </c>
      <c r="F8" s="51">
        <v>84701000</v>
      </c>
      <c r="G8" s="19" t="s">
        <v>36</v>
      </c>
      <c r="H8" s="57">
        <v>-85</v>
      </c>
    </row>
    <row r="9" spans="1:8" ht="240">
      <c r="A9" s="19" t="s">
        <v>21</v>
      </c>
      <c r="B9" s="51">
        <v>411117238</v>
      </c>
      <c r="C9" s="51" t="s">
        <v>59</v>
      </c>
      <c r="D9" s="52" t="s">
        <v>78</v>
      </c>
      <c r="E9" s="51" t="s">
        <v>74</v>
      </c>
      <c r="F9" s="51">
        <v>84701000</v>
      </c>
      <c r="G9" s="19" t="s">
        <v>36</v>
      </c>
      <c r="H9" s="57">
        <v>-200</v>
      </c>
    </row>
    <row r="10" spans="1:8" ht="240">
      <c r="A10" s="19" t="s">
        <v>21</v>
      </c>
      <c r="B10" s="51">
        <v>411117220</v>
      </c>
      <c r="C10" s="51" t="s">
        <v>60</v>
      </c>
      <c r="D10" s="52" t="s">
        <v>78</v>
      </c>
      <c r="E10" s="51" t="s">
        <v>74</v>
      </c>
      <c r="F10" s="51">
        <v>84701000</v>
      </c>
      <c r="G10" s="19" t="s">
        <v>36</v>
      </c>
      <c r="H10" s="57">
        <v>-1.04</v>
      </c>
    </row>
    <row r="11" spans="1:8" ht="120">
      <c r="A11" s="19" t="s">
        <v>21</v>
      </c>
      <c r="B11" s="51">
        <v>411112960</v>
      </c>
      <c r="C11" s="51" t="s">
        <v>62</v>
      </c>
      <c r="D11" s="52" t="s">
        <v>38</v>
      </c>
      <c r="E11" s="51" t="s">
        <v>39</v>
      </c>
      <c r="F11" s="51">
        <v>84701000</v>
      </c>
      <c r="G11" s="19" t="s">
        <v>36</v>
      </c>
      <c r="H11" s="57">
        <v>-59.59</v>
      </c>
    </row>
    <row r="12" spans="1:8" ht="240">
      <c r="A12" s="19" t="s">
        <v>21</v>
      </c>
      <c r="B12" s="51">
        <v>411112960</v>
      </c>
      <c r="C12" s="51" t="s">
        <v>62</v>
      </c>
      <c r="D12" s="52" t="s">
        <v>78</v>
      </c>
      <c r="E12" s="51" t="s">
        <v>74</v>
      </c>
      <c r="F12" s="51">
        <v>84701000</v>
      </c>
      <c r="G12" s="19" t="s">
        <v>41</v>
      </c>
      <c r="H12" s="57">
        <v>-100</v>
      </c>
    </row>
    <row r="13" spans="1:8" ht="240">
      <c r="A13" s="19" t="s">
        <v>21</v>
      </c>
      <c r="B13" s="51">
        <v>411138990</v>
      </c>
      <c r="C13" s="51" t="s">
        <v>63</v>
      </c>
      <c r="D13" s="52" t="s">
        <v>78</v>
      </c>
      <c r="E13" s="51" t="s">
        <v>74</v>
      </c>
      <c r="F13" s="51">
        <v>84701000</v>
      </c>
      <c r="G13" s="19" t="s">
        <v>36</v>
      </c>
      <c r="H13" s="57">
        <v>-200</v>
      </c>
    </row>
    <row r="14" spans="1:8" ht="75">
      <c r="A14" s="19" t="s">
        <v>21</v>
      </c>
      <c r="B14" s="51">
        <v>411138990</v>
      </c>
      <c r="C14" s="51" t="s">
        <v>63</v>
      </c>
      <c r="D14" s="52" t="s">
        <v>42</v>
      </c>
      <c r="E14" s="51" t="s">
        <v>75</v>
      </c>
      <c r="F14" s="51">
        <v>84701000</v>
      </c>
      <c r="G14" s="19" t="s">
        <v>36</v>
      </c>
      <c r="H14" s="57">
        <v>-133.93</v>
      </c>
    </row>
    <row r="15" spans="1:8" ht="75">
      <c r="A15" s="19" t="s">
        <v>21</v>
      </c>
      <c r="B15" s="51">
        <v>411138990</v>
      </c>
      <c r="C15" s="51" t="s">
        <v>63</v>
      </c>
      <c r="D15" s="52" t="s">
        <v>42</v>
      </c>
      <c r="E15" s="51" t="s">
        <v>75</v>
      </c>
      <c r="F15" s="51">
        <v>84701000</v>
      </c>
      <c r="G15" s="19" t="s">
        <v>36</v>
      </c>
      <c r="H15" s="57">
        <v>-2050</v>
      </c>
    </row>
    <row r="16" spans="1:8" ht="120">
      <c r="A16" s="19" t="s">
        <v>21</v>
      </c>
      <c r="B16" s="51">
        <v>411138990</v>
      </c>
      <c r="C16" s="51" t="s">
        <v>63</v>
      </c>
      <c r="D16" s="52" t="s">
        <v>38</v>
      </c>
      <c r="E16" s="51" t="s">
        <v>39</v>
      </c>
      <c r="F16" s="51">
        <v>84701000</v>
      </c>
      <c r="G16" s="19" t="s">
        <v>36</v>
      </c>
      <c r="H16" s="57">
        <v>-2665.91</v>
      </c>
    </row>
    <row r="17" spans="1:8" ht="299.25" customHeight="1">
      <c r="A17" s="19" t="s">
        <v>21</v>
      </c>
      <c r="B17" s="51">
        <v>411113272</v>
      </c>
      <c r="C17" s="51" t="s">
        <v>64</v>
      </c>
      <c r="D17" s="52" t="s">
        <v>78</v>
      </c>
      <c r="E17" s="51" t="s">
        <v>74</v>
      </c>
      <c r="F17" s="51">
        <v>84701000</v>
      </c>
      <c r="G17" s="19" t="s">
        <v>41</v>
      </c>
      <c r="H17" s="57">
        <v>-200</v>
      </c>
    </row>
    <row r="18" spans="1:8" ht="120">
      <c r="A18" s="18" t="s">
        <v>21</v>
      </c>
      <c r="B18" s="51">
        <v>411113272</v>
      </c>
      <c r="C18" s="51" t="s">
        <v>64</v>
      </c>
      <c r="D18" s="52" t="s">
        <v>38</v>
      </c>
      <c r="E18" s="51" t="s">
        <v>39</v>
      </c>
      <c r="F18" s="51">
        <v>84701000</v>
      </c>
      <c r="G18" s="18"/>
      <c r="H18" s="57">
        <v>-93.68</v>
      </c>
    </row>
    <row r="19" spans="1:8" ht="45">
      <c r="A19" s="18" t="s">
        <v>21</v>
      </c>
      <c r="B19" s="51">
        <v>411113272</v>
      </c>
      <c r="C19" s="51" t="s">
        <v>64</v>
      </c>
      <c r="D19" s="52" t="s">
        <v>42</v>
      </c>
      <c r="E19" s="51" t="s">
        <v>75</v>
      </c>
      <c r="F19" s="51">
        <v>84701000</v>
      </c>
      <c r="G19" s="18"/>
      <c r="H19" s="57">
        <v>-72.489999999999995</v>
      </c>
    </row>
    <row r="20" spans="1:8" ht="240">
      <c r="A20" s="42" t="s">
        <v>21</v>
      </c>
      <c r="B20" s="51">
        <v>411126472</v>
      </c>
      <c r="C20" s="51" t="s">
        <v>68</v>
      </c>
      <c r="D20" s="52" t="s">
        <v>78</v>
      </c>
      <c r="E20" s="51" t="s">
        <v>74</v>
      </c>
      <c r="F20" s="51">
        <v>84701000</v>
      </c>
      <c r="G20" s="42"/>
      <c r="H20" s="57">
        <v>-200</v>
      </c>
    </row>
    <row r="21" spans="1:8" ht="135">
      <c r="A21" s="42" t="s">
        <v>21</v>
      </c>
      <c r="B21" s="51">
        <v>411126472</v>
      </c>
      <c r="C21" s="51" t="s">
        <v>68</v>
      </c>
      <c r="D21" s="52" t="s">
        <v>8</v>
      </c>
      <c r="E21" s="51" t="s">
        <v>71</v>
      </c>
      <c r="F21" s="51">
        <v>84701000</v>
      </c>
      <c r="G21" s="42"/>
      <c r="H21" s="57">
        <v>-15.39</v>
      </c>
    </row>
    <row r="22" spans="1:8">
      <c r="A22" s="31"/>
      <c r="B22" s="11" t="s">
        <v>11</v>
      </c>
      <c r="C22" s="8"/>
      <c r="D22" s="8"/>
      <c r="E22" s="53"/>
      <c r="F22" s="53"/>
      <c r="G22" s="42"/>
      <c r="H22" s="59">
        <f>SUM(H3:H21)</f>
        <v>-6764.0800000000008</v>
      </c>
    </row>
    <row r="23" spans="1:8">
      <c r="A23" s="31"/>
      <c r="B23" s="11" t="s">
        <v>12</v>
      </c>
      <c r="C23" s="8"/>
      <c r="D23" s="8"/>
      <c r="E23" s="32"/>
      <c r="F23" s="33"/>
      <c r="G23" s="8"/>
      <c r="H23" s="33">
        <f>H22</f>
        <v>-6764.0800000000008</v>
      </c>
    </row>
    <row r="24" spans="1:8">
      <c r="A24" s="23"/>
      <c r="B24" s="24" t="s">
        <v>34</v>
      </c>
      <c r="C24" s="25"/>
      <c r="D24" s="25"/>
      <c r="E24" s="25"/>
      <c r="F24" s="37"/>
      <c r="G24" s="26"/>
      <c r="H24" s="38">
        <f>H23-H20-H19-H18-H17-H16-H15-H14-H13-H12-H11-H9-H5-H4-H3</f>
        <v>-516.43000000000086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3" t="s">
        <v>80</v>
      </c>
      <c r="C1" s="63"/>
      <c r="D1" s="63"/>
      <c r="E1" s="63"/>
      <c r="F1" s="63"/>
      <c r="G1" s="63"/>
      <c r="H1" s="63"/>
      <c r="I1" s="63"/>
      <c r="J1" s="63"/>
    </row>
    <row r="2" spans="1:10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>
      <c r="A3" s="11" t="s">
        <v>13</v>
      </c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 t="s">
        <v>13</v>
      </c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11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12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34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3" t="s">
        <v>80</v>
      </c>
      <c r="C1" s="63"/>
      <c r="D1" s="63"/>
      <c r="E1" s="63"/>
      <c r="F1" s="63"/>
      <c r="G1" s="63"/>
      <c r="H1" s="63"/>
      <c r="I1" s="63"/>
      <c r="J1" s="63"/>
    </row>
    <row r="2" spans="1:10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11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12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34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63" t="s">
        <v>80</v>
      </c>
      <c r="C1" s="63"/>
      <c r="D1" s="63"/>
      <c r="E1" s="63"/>
      <c r="F1" s="63"/>
      <c r="G1" s="63"/>
      <c r="H1" s="63"/>
      <c r="I1" s="63"/>
      <c r="J1" s="63"/>
    </row>
    <row r="2" spans="1:10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 ht="15.75">
      <c r="A3" s="42" t="s">
        <v>24</v>
      </c>
      <c r="B3" s="41"/>
      <c r="C3" s="39"/>
      <c r="D3" s="39"/>
      <c r="E3" s="46"/>
      <c r="F3" s="47"/>
      <c r="G3" s="47"/>
      <c r="H3" s="48"/>
      <c r="I3" s="48"/>
      <c r="J3" s="48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11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12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34</v>
      </c>
      <c r="C7" s="25"/>
      <c r="D7" s="25"/>
      <c r="E7" s="25"/>
      <c r="F7" s="25"/>
      <c r="G7" s="26"/>
      <c r="H7" s="26"/>
      <c r="I7" s="37"/>
      <c r="J7" s="38"/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8" width="19.7109375" style="36" customWidth="1"/>
  </cols>
  <sheetData>
    <row r="1" spans="1:8">
      <c r="B1" s="63" t="s">
        <v>80</v>
      </c>
      <c r="C1" s="63"/>
      <c r="D1" s="63"/>
      <c r="E1" s="63"/>
      <c r="F1" s="63"/>
      <c r="G1" s="63"/>
      <c r="H1" s="63"/>
    </row>
    <row r="2" spans="1:8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35</v>
      </c>
      <c r="H2" s="2" t="s">
        <v>5</v>
      </c>
    </row>
    <row r="3" spans="1:8" ht="105">
      <c r="A3" s="42" t="s">
        <v>23</v>
      </c>
      <c r="B3" s="51">
        <v>411137234</v>
      </c>
      <c r="C3" s="51" t="s">
        <v>66</v>
      </c>
      <c r="D3" s="52" t="s">
        <v>79</v>
      </c>
      <c r="E3" s="51" t="s">
        <v>77</v>
      </c>
      <c r="F3" s="51">
        <v>84701000</v>
      </c>
      <c r="G3" s="42"/>
      <c r="H3" s="57">
        <v>-500</v>
      </c>
    </row>
    <row r="4" spans="1:8" ht="135">
      <c r="A4" s="42" t="s">
        <v>23</v>
      </c>
      <c r="B4" s="51">
        <v>411014585</v>
      </c>
      <c r="C4" s="51" t="s">
        <v>67</v>
      </c>
      <c r="D4" s="52" t="s">
        <v>37</v>
      </c>
      <c r="E4" s="51" t="s">
        <v>72</v>
      </c>
      <c r="F4" s="51">
        <v>84701000</v>
      </c>
      <c r="G4" s="42"/>
      <c r="H4" s="57">
        <v>-43.1</v>
      </c>
    </row>
    <row r="5" spans="1:8">
      <c r="A5" s="42"/>
      <c r="B5" s="41"/>
      <c r="C5" s="39"/>
      <c r="D5" s="39"/>
      <c r="E5" s="40"/>
      <c r="F5" s="39"/>
      <c r="H5" s="43"/>
    </row>
    <row r="6" spans="1:8">
      <c r="A6" s="31"/>
      <c r="B6" s="11" t="s">
        <v>11</v>
      </c>
      <c r="C6" s="8"/>
      <c r="D6" s="8"/>
      <c r="E6" s="32"/>
      <c r="F6" s="33"/>
      <c r="G6" s="33" t="e">
        <f>SUM(#REF!)</f>
        <v>#REF!</v>
      </c>
      <c r="H6" s="33">
        <f>SUM(H3:H5)</f>
        <v>-543.1</v>
      </c>
    </row>
    <row r="7" spans="1:8">
      <c r="A7" s="31"/>
      <c r="B7" s="11" t="s">
        <v>12</v>
      </c>
      <c r="C7" s="8"/>
      <c r="D7" s="8"/>
      <c r="E7" s="32"/>
      <c r="F7" s="33"/>
      <c r="G7" s="33" t="e">
        <f>H6+F6+G6</f>
        <v>#REF!</v>
      </c>
      <c r="H7" s="33">
        <f>H6</f>
        <v>-543.1</v>
      </c>
    </row>
    <row r="8" spans="1:8">
      <c r="A8" s="23"/>
      <c r="B8" s="24" t="s">
        <v>34</v>
      </c>
      <c r="C8" s="25"/>
      <c r="D8" s="25"/>
      <c r="E8" s="25"/>
      <c r="F8" s="37"/>
      <c r="G8" s="38">
        <v>0</v>
      </c>
      <c r="H8" s="58">
        <f>H4</f>
        <v>-43.1</v>
      </c>
    </row>
    <row r="9" spans="1:8">
      <c r="F9" s="36"/>
      <c r="G9" s="36"/>
    </row>
  </sheetData>
  <mergeCells count="1">
    <mergeCell ref="B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4" t="s">
        <v>80</v>
      </c>
      <c r="C1" s="64"/>
      <c r="D1" s="64"/>
      <c r="E1" s="64"/>
      <c r="F1" s="64"/>
      <c r="G1" s="64"/>
      <c r="H1" s="64"/>
      <c r="I1" s="64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95">
      <c r="A3" s="42" t="s">
        <v>22</v>
      </c>
      <c r="B3" s="51">
        <v>411008550</v>
      </c>
      <c r="C3" s="51" t="s">
        <v>70</v>
      </c>
      <c r="D3" s="52" t="s">
        <v>40</v>
      </c>
      <c r="E3" s="51" t="s">
        <v>76</v>
      </c>
      <c r="F3" s="51">
        <v>84701000</v>
      </c>
      <c r="G3" s="42"/>
      <c r="H3" s="57">
        <v>-0.24</v>
      </c>
      <c r="I3" s="9"/>
    </row>
    <row r="4" spans="1:9">
      <c r="A4" s="8" t="s">
        <v>22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22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0</v>
      </c>
      <c r="H6" s="10">
        <f>SUM(H3:H5)</f>
        <v>-0.24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-0.24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2021-05-18T02:19:34Z</dcterms:modified>
</cp:coreProperties>
</file>