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5k\общаяд\Маркина\бюджет 2024-2026\первоначальный бюджет\документы к бюджету\"/>
    </mc:Choice>
  </mc:AlternateContent>
  <bookViews>
    <workbookView xWindow="0" yWindow="0" windowWidth="28800" windowHeight="11835"/>
  </bookViews>
  <sheets>
    <sheet name="2022" sheetId="1" r:id="rId1"/>
  </sheets>
  <definedNames>
    <definedName name="_xlnm._FilterDatabase" localSheetId="0" hidden="1">'2022'!$A$8:$J$29</definedName>
    <definedName name="_xlnm.Print_Area" localSheetId="0">'2022'!$A$2:$I$104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H94" i="1"/>
  <c r="H88" i="1"/>
  <c r="G88" i="1"/>
  <c r="H87" i="1"/>
  <c r="G77" i="1"/>
  <c r="G72" i="1"/>
  <c r="G71" i="1"/>
  <c r="H63" i="1"/>
  <c r="H62" i="1" s="1"/>
  <c r="G63" i="1"/>
  <c r="G62" i="1" s="1"/>
  <c r="G53" i="1"/>
  <c r="H53" i="1"/>
  <c r="H52" i="1" s="1"/>
  <c r="G52" i="1"/>
  <c r="H40" i="1"/>
  <c r="G40" i="1"/>
  <c r="I43" i="1"/>
  <c r="H47" i="1"/>
  <c r="G47" i="1"/>
  <c r="I49" i="1"/>
  <c r="H44" i="1"/>
  <c r="G44" i="1"/>
  <c r="G33" i="1"/>
  <c r="H33" i="1"/>
  <c r="G24" i="1"/>
  <c r="H24" i="1"/>
  <c r="G20" i="1"/>
  <c r="G15" i="1"/>
  <c r="H9" i="1"/>
  <c r="G9" i="1"/>
  <c r="H39" i="1" l="1"/>
  <c r="G39" i="1"/>
  <c r="G7" i="1"/>
  <c r="I92" i="1"/>
  <c r="I91" i="1"/>
  <c r="I90" i="1"/>
  <c r="I89" i="1"/>
  <c r="I88" i="1"/>
  <c r="I87" i="1"/>
  <c r="I93" i="1"/>
  <c r="I94" i="1"/>
  <c r="I83" i="1"/>
  <c r="I84" i="1"/>
  <c r="H72" i="1"/>
  <c r="I72" i="1" s="1"/>
  <c r="H77" i="1"/>
  <c r="I82" i="1"/>
  <c r="I81" i="1"/>
  <c r="I80" i="1"/>
  <c r="I79" i="1"/>
  <c r="I76" i="1"/>
  <c r="I75" i="1"/>
  <c r="I74" i="1"/>
  <c r="I73" i="1"/>
  <c r="I63" i="1"/>
  <c r="I68" i="1"/>
  <c r="I67" i="1"/>
  <c r="I66" i="1"/>
  <c r="I65" i="1"/>
  <c r="I64" i="1"/>
  <c r="I59" i="1"/>
  <c r="I58" i="1"/>
  <c r="I57" i="1"/>
  <c r="I56" i="1"/>
  <c r="I55" i="1"/>
  <c r="I54" i="1"/>
  <c r="I53" i="1"/>
  <c r="I52" i="1"/>
  <c r="I48" i="1"/>
  <c r="I47" i="1"/>
  <c r="I46" i="1"/>
  <c r="I45" i="1"/>
  <c r="I44" i="1"/>
  <c r="I42" i="1"/>
  <c r="I41" i="1"/>
  <c r="I40" i="1"/>
  <c r="I39" i="1"/>
  <c r="I36" i="1"/>
  <c r="I35" i="1"/>
  <c r="I34" i="1"/>
  <c r="H32" i="1"/>
  <c r="I32" i="1" s="1"/>
  <c r="H15" i="1"/>
  <c r="I15" i="1" s="1"/>
  <c r="H20" i="1"/>
  <c r="I20" i="1" s="1"/>
  <c r="I29" i="1"/>
  <c r="I28" i="1"/>
  <c r="I27" i="1"/>
  <c r="I26" i="1"/>
  <c r="I25" i="1"/>
  <c r="I24" i="1"/>
  <c r="I23" i="1"/>
  <c r="I22" i="1"/>
  <c r="I21" i="1"/>
  <c r="I19" i="1"/>
  <c r="I18" i="1"/>
  <c r="I17" i="1"/>
  <c r="I16" i="1"/>
  <c r="I14" i="1"/>
  <c r="I13" i="1"/>
  <c r="I12" i="1"/>
  <c r="I11" i="1"/>
  <c r="I98" i="1"/>
  <c r="I99" i="1"/>
  <c r="I97" i="1"/>
  <c r="I62" i="1" l="1"/>
  <c r="I77" i="1"/>
  <c r="H71" i="1"/>
  <c r="I71" i="1" s="1"/>
  <c r="I78" i="1"/>
  <c r="H8" i="1"/>
  <c r="I8" i="1" s="1"/>
  <c r="I9" i="1"/>
  <c r="I33" i="1"/>
  <c r="H7" i="1" l="1"/>
  <c r="I7" i="1" s="1"/>
</calcChain>
</file>

<file path=xl/sharedStrings.xml><?xml version="1.0" encoding="utf-8"?>
<sst xmlns="http://schemas.openxmlformats.org/spreadsheetml/2006/main" count="326" uniqueCount="91">
  <si>
    <t>тыс. рублей</t>
  </si>
  <si>
    <t>Наименование</t>
  </si>
  <si>
    <t>Коды</t>
  </si>
  <si>
    <t>Ведомство</t>
  </si>
  <si>
    <t>Раздел</t>
  </si>
  <si>
    <t>Подраздел</t>
  </si>
  <si>
    <t>Целевая статья</t>
  </si>
  <si>
    <t>Вид расхода</t>
  </si>
  <si>
    <t>всего расходов</t>
  </si>
  <si>
    <t>Исполнительно-распорядительный орган местного самоуправления - администрация города Горно-Алтайска</t>
  </si>
  <si>
    <t>012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</si>
  <si>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</si>
  <si>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</si>
  <si>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</si>
  <si>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</si>
  <si>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</si>
  <si>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</si>
  <si>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</si>
  <si>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Резервные фонды</t>
  </si>
  <si>
    <t>11</t>
  </si>
  <si>
    <t>Другие общегосударственные вопросы</t>
  </si>
  <si>
    <t>13</t>
  </si>
  <si>
    <t>Гражданская оборона</t>
  </si>
  <si>
    <t>03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</si>
  <si>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</si>
  <si>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</si>
  <si>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</si>
  <si>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</si>
  <si>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</si>
  <si>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</si>
  <si>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</si>
  <si>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</si>
  <si>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</si>
  <si>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</si>
  <si>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02</t>
  </si>
  <si>
    <t>Благоустройство</t>
  </si>
  <si>
    <t>Социальная политика</t>
  </si>
  <si>
    <t>Пенсионное обеспечение</t>
  </si>
  <si>
    <t>Социальное обеспечение население</t>
  </si>
  <si>
    <t>Охрана семьи и детства</t>
  </si>
  <si>
    <t>Средства массовой информации</t>
  </si>
  <si>
    <t>Периодическая печать и издательства</t>
  </si>
  <si>
    <t>Выборный представительный орган местного самоуправления - Горно-Алтайский городской Совет депутатов</t>
  </si>
  <si>
    <t>013</t>
  </si>
  <si>
    <t>Непрограммные направления деятельности Выборного представительного органа местного самоуправления - Горно-Алтайского городского Совета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</si>
  <si>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</si>
  <si>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выборов и референдумов</t>
  </si>
  <si>
    <t>07</t>
  </si>
  <si>
    <t>Муниципальное учреждение «Управление культуры, спорта и молодежной политики администрации города Горно-Алтайска»</t>
  </si>
  <si>
    <t>014</t>
  </si>
  <si>
    <t>Образование</t>
  </si>
  <si>
    <t>Дополнительное образование детей</t>
  </si>
  <si>
    <t>Молодежная политика</t>
  </si>
  <si>
    <t xml:space="preserve">Культура и кинематография </t>
  </si>
  <si>
    <t>08</t>
  </si>
  <si>
    <t>Культура</t>
  </si>
  <si>
    <t xml:space="preserve">Другие вопросы в области культуры, кинематографии </t>
  </si>
  <si>
    <t>Физическая культура и спорт</t>
  </si>
  <si>
    <t>Физическая культура</t>
  </si>
  <si>
    <t xml:space="preserve">Муниципальное учреждение «Управление образования администрации МО города Горно-Алтайска» </t>
  </si>
  <si>
    <t>015</t>
  </si>
  <si>
    <t>Дошкольное образование</t>
  </si>
  <si>
    <t>Общее образование</t>
  </si>
  <si>
    <t>Другие вопросы в области образования</t>
  </si>
  <si>
    <t>09</t>
  </si>
  <si>
    <t xml:space="preserve">Муниципальное Учреждение «Финансовое Управление администрации муниципального образования города Горно-Алтайска» </t>
  </si>
  <si>
    <t>016</t>
  </si>
  <si>
    <t>Обеспечение деятельности финансовых, налоговых и таможенных органов и органов финансового надзора</t>
  </si>
  <si>
    <t>06</t>
  </si>
  <si>
    <t>Обслуживание государственного (муниципального) внутреннего долга</t>
  </si>
  <si>
    <t>Муниципальное учреждение «Управление жилищно-коммунального и дорожного хозяйства администрации города Горно-Алтайска»</t>
  </si>
  <si>
    <t>017</t>
  </si>
  <si>
    <t>Водное хозяйство</t>
  </si>
  <si>
    <t>Транспорт</t>
  </si>
  <si>
    <t>Дорожное хозяйство</t>
  </si>
  <si>
    <t>Другие вопросы в области жилищно-коммунального хозяйства</t>
  </si>
  <si>
    <t>Массовый спорт</t>
  </si>
  <si>
    <t>Муниципальное учреждение «Управление имущества, градостроительства и земельных отношений города Горно-Алтайска»</t>
  </si>
  <si>
    <t>018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</si>
  <si>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</si>
  <si>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</si>
  <si>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Контрольно-счетная палата города Горно-Алтайска</t>
  </si>
  <si>
    <t>019</t>
  </si>
  <si>
    <t>план</t>
  </si>
  <si>
    <t>Ожидаемой исполнение</t>
  </si>
  <si>
    <t>% исполнения</t>
  </si>
  <si>
    <r>
      <t>Начальник МУ «Финансовое Управление администрации муниципального образования города Горно-Алтайска</t>
    </r>
    <r>
      <rPr>
        <b/>
        <sz val="12"/>
        <rFont val="Times New Roman"/>
        <family val="1"/>
        <charset val="204"/>
      </rPr>
      <t>»</t>
    </r>
  </si>
  <si>
    <t>И.В. Зимина</t>
  </si>
  <si>
    <t>Оценка ожидаемого исполнения по расходам бюджета муниципального образования «Город Горно-Алтайск» за 2023 год</t>
  </si>
  <si>
    <t>2023 год</t>
  </si>
  <si>
    <t>Спорт высших достижений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</si>
</sst>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.00000_р_._-;\-* #,##0.00000_р_._-;_-* &quot;-&quot;?????_р_._-;_-@_-"/>
    <numFmt numFmtId="166" formatCode="_-* #,##0.0_р_._-;\-* #,##0.0_р_._-;_-* &quot;-&quot;??_р_._-;_-@_-"/>
  </numFmts>
  <fonts count="7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0" xfId="0" applyFont="1" applyFill="1" applyAlignment="1">
      <alignment horizontal="center"/>
    </xf>
    <xf numFmtId="165" fontId="2" fillId="2" borderId="0" xfId="0" applyNumberFormat="1" applyFont="1" applyFill="1" applyAlignment="1">
      <alignment wrapText="1"/>
    </xf>
    <xf numFmtId="0" fontId="2" fillId="2" borderId="0" xfId="0" applyFont="1" applyFill="1" applyAlignment="1"/>
    <xf numFmtId="0" fontId="2" fillId="2" borderId="0" xfId="0" applyFont="1" applyFill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49" fontId="2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Alignment="1"/>
    <xf numFmtId="0" fontId="3" fillId="2" borderId="3" xfId="0" applyFont="1" applyFill="1" applyBorder="1" applyAlignment="1">
      <alignment horizontal="center" wrapText="1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left" wrapText="1"/>
    </xf>
    <xf numFmtId="49" fontId="2" fillId="2" borderId="0" xfId="0" applyNumberFormat="1" applyFont="1" applyFill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wrapText="1" shrinkToFit="1"/>
    </xf>
    <xf numFmtId="0" fontId="2" fillId="2" borderId="4" xfId="0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/>
    <xf numFmtId="0" fontId="2" fillId="2" borderId="6" xfId="0" applyFont="1" applyFill="1" applyBorder="1" applyAlignment="1">
      <alignment horizontal="left" wrapText="1"/>
    </xf>
    <xf numFmtId="49" fontId="2" fillId="2" borderId="6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wrapText="1"/>
    </xf>
    <xf numFmtId="166" fontId="3" fillId="2" borderId="2" xfId="1" applyNumberFormat="1" applyFont="1" applyFill="1" applyBorder="1" applyAlignment="1">
      <alignment horizontal="center" vertical="center"/>
    </xf>
    <xf numFmtId="166" fontId="2" fillId="2" borderId="2" xfId="1" applyNumberFormat="1" applyFont="1" applyFill="1" applyBorder="1" applyAlignment="1">
      <alignment horizontal="center" vertical="center"/>
    </xf>
    <xf numFmtId="166" fontId="2" fillId="2" borderId="2" xfId="0" applyNumberFormat="1" applyFont="1" applyFill="1" applyBorder="1" applyAlignment="1">
      <alignment horizontal="center" vertical="center"/>
    </xf>
    <xf numFmtId="166" fontId="2" fillId="2" borderId="3" xfId="0" applyNumberFormat="1" applyFont="1" applyFill="1" applyBorder="1" applyAlignment="1">
      <alignment horizontal="center" vertical="center"/>
    </xf>
    <xf numFmtId="166" fontId="2" fillId="2" borderId="2" xfId="2" applyNumberFormat="1" applyFont="1" applyFill="1" applyBorder="1" applyAlignment="1">
      <alignment horizontal="center" vertical="center"/>
    </xf>
    <xf numFmtId="166" fontId="2" fillId="2" borderId="0" xfId="1" applyNumberFormat="1" applyFont="1" applyFill="1" applyBorder="1" applyAlignment="1">
      <alignment horizontal="center" vertical="center"/>
    </xf>
    <xf numFmtId="166" fontId="2" fillId="2" borderId="0" xfId="1" applyNumberFormat="1" applyFont="1" applyFill="1" applyAlignment="1">
      <alignment horizontal="center" vertical="center"/>
    </xf>
    <xf numFmtId="166" fontId="2" fillId="2" borderId="5" xfId="1" applyNumberFormat="1" applyFont="1" applyFill="1" applyBorder="1" applyAlignment="1">
      <alignment horizontal="center" vertical="center"/>
    </xf>
    <xf numFmtId="166" fontId="2" fillId="2" borderId="6" xfId="1" applyNumberFormat="1" applyFont="1" applyFill="1" applyBorder="1" applyAlignment="1">
      <alignment horizontal="center" vertical="center"/>
    </xf>
    <xf numFmtId="166" fontId="2" fillId="2" borderId="0" xfId="0" applyNumberFormat="1" applyFont="1" applyFill="1" applyBorder="1" applyAlignment="1">
      <alignment horizontal="center" vertical="center"/>
    </xf>
    <xf numFmtId="0" fontId="5" fillId="0" borderId="0" xfId="0" applyFont="1"/>
    <xf numFmtId="0" fontId="2" fillId="0" borderId="0" xfId="0" applyFont="1"/>
    <xf numFmtId="0" fontId="6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165" fontId="4" fillId="0" borderId="0" xfId="0" applyNumberFormat="1" applyFont="1" applyFill="1" applyAlignment="1">
      <alignment horizontal="center" wrapText="1"/>
    </xf>
    <xf numFmtId="0" fontId="2" fillId="0" borderId="0" xfId="0" applyFont="1" applyFill="1" applyBorder="1" applyAlignment="1">
      <alignment vertical="center" wrapText="1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4"/>
  <sheetViews>
    <sheetView tabSelected="1" zoomScale="70" zoomScaleNormal="70" workbookViewId="0">
      <pane xSplit="6" ySplit="9" topLeftCell="G10" activePane="bottomRight" state="frozen"/>
      <selection pane="topRight" activeCell="G1" sqref="G1"/>
      <selection pane="bottomLeft" activeCell="A18" sqref="A18"/>
      <selection pane="bottomRight" activeCell="I7" sqref="I7"/>
    </sheetView>
  </sheetViews>
  <sheetFormatPr defaultRowHeight="15.75" x14ac:dyDescent="0.25"/>
  <cols>
    <col min="1" max="1" width="52.5703125" style="4" customWidth="1"/>
    <col min="2" max="2" width="7.42578125" style="3" customWidth="1"/>
    <col min="3" max="3" width="5.140625" style="3" customWidth="1"/>
    <col min="4" max="4" width="7.140625" style="3" customWidth="1"/>
    <col min="5" max="5" width="16.140625" style="3" customWidth="1"/>
    <col min="6" max="6" width="8.5703125" style="3" customWidth="1"/>
    <col min="7" max="7" width="23.28515625" style="3" customWidth="1"/>
    <col min="8" max="8" width="21.5703125" style="3" bestFit="1" customWidth="1"/>
    <col min="9" max="9" width="22.5703125" style="3" customWidth="1"/>
    <col min="10" max="16384" width="9.140625" style="3"/>
  </cols>
  <sheetData>
    <row r="1" spans="1:9" x14ac:dyDescent="0.25">
      <c r="A1" s="2"/>
    </row>
    <row r="2" spans="1:9" x14ac:dyDescent="0.25">
      <c r="A2" s="46" t="s">
        <v>88</v>
      </c>
      <c r="B2" s="46"/>
      <c r="C2" s="46"/>
      <c r="D2" s="46"/>
      <c r="E2" s="46"/>
      <c r="F2" s="46"/>
      <c r="G2" s="46"/>
      <c r="H2" s="46"/>
      <c r="I2" s="46"/>
    </row>
    <row r="3" spans="1:9" ht="33.75" customHeight="1" x14ac:dyDescent="0.25">
      <c r="A3" s="46"/>
      <c r="B3" s="46"/>
      <c r="C3" s="46"/>
      <c r="D3" s="46"/>
      <c r="E3" s="46"/>
      <c r="F3" s="46"/>
      <c r="G3" s="46"/>
      <c r="H3" s="46"/>
      <c r="I3" s="46"/>
    </row>
    <row r="4" spans="1:9" x14ac:dyDescent="0.25">
      <c r="I4" s="1" t="s">
        <v>0</v>
      </c>
    </row>
    <row r="5" spans="1:9" x14ac:dyDescent="0.25">
      <c r="A5" s="43" t="s">
        <v>1</v>
      </c>
      <c r="B5" s="45" t="s">
        <v>2</v>
      </c>
      <c r="C5" s="45"/>
      <c r="D5" s="45"/>
      <c r="E5" s="45"/>
      <c r="F5" s="45"/>
      <c r="G5" s="45" t="s">
        <v>89</v>
      </c>
      <c r="H5" s="45"/>
      <c r="I5" s="45"/>
    </row>
    <row r="6" spans="1:9" ht="31.5" x14ac:dyDescent="0.25">
      <c r="A6" s="44"/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6" t="s">
        <v>83</v>
      </c>
      <c r="H6" s="5" t="s">
        <v>84</v>
      </c>
      <c r="I6" s="6" t="s">
        <v>85</v>
      </c>
    </row>
    <row r="7" spans="1:9" s="9" customFormat="1" x14ac:dyDescent="0.25">
      <c r="A7" s="7" t="s">
        <v>8</v>
      </c>
      <c r="B7" s="8"/>
      <c r="C7" s="8"/>
      <c r="D7" s="8"/>
      <c r="E7" s="8"/>
      <c r="F7" s="8"/>
      <c r="G7" s="30">
        <f>G8+G32+G39+G52+G62+G71+G87+G97</f>
        <v>3835933.8000009996</v>
      </c>
      <c r="H7" s="30">
        <f>H8+H32+H39+H52+H62+H71+H87+H97</f>
        <v>3802103.0000009998</v>
      </c>
      <c r="I7" s="32">
        <f t="shared" ref="I7:I29" si="0">H7/G7*100</f>
        <v>99.11805568698837</v>
      </c>
    </row>
    <row r="8" spans="1:9" ht="47.25" x14ac:dyDescent="0.25">
      <c r="A8" s="10" t="s">
        <v>9</v>
      </c>
      <c r="B8" s="11" t="s">
        <v>10</v>
      </c>
      <c r="C8" s="11"/>
      <c r="D8" s="11"/>
      <c r="E8" s="11"/>
      <c r="F8" s="11"/>
      <c r="G8" s="31">
        <v>330722.40000000002</v>
      </c>
      <c r="H8" s="33">
        <f>H9+H15+H18+H20+H24+H28</f>
        <v>325208.09999999998</v>
      </c>
      <c r="I8" s="32">
        <f t="shared" si="0"/>
        <v>98.332649980769361</v>
      </c>
    </row>
    <row r="9" spans="1:9" x14ac:dyDescent="0.25">
      <c r="A9" s="12" t="s">
        <v>11</v>
      </c>
      <c r="B9" s="8" t="s">
        <v>10</v>
      </c>
      <c r="C9" s="8" t="s">
        <v>12</v>
      </c>
      <c r="D9" s="8" t="s">
        <v>13</v>
      </c>
      <c r="E9" s="8"/>
      <c r="F9" s="8"/>
      <c r="G9" s="32">
        <f>G11+G12+G13+G14+G10</f>
        <v>153575.4</v>
      </c>
      <c r="H9" s="32">
        <f>H11+H12+H13+H14+H10</f>
        <v>152911.1</v>
      </c>
      <c r="I9" s="32">
        <f t="shared" si="0"/>
        <v>99.567443744245509</v>
      </c>
    </row>
    <row r="10" spans="1:9" ht="63" x14ac:dyDescent="0.25">
      <c r="A10" s="12" t="s">
        <v>44</v>
      </c>
      <c r="B10" s="8" t="s">
        <v>10</v>
      </c>
      <c r="C10" s="8" t="s">
        <v>12</v>
      </c>
      <c r="D10" s="8" t="s">
        <v>34</v>
      </c>
      <c r="E10" s="8"/>
      <c r="F10" s="8"/>
      <c r="G10" s="32">
        <v>4032.6</v>
      </c>
      <c r="H10" s="32">
        <v>4032.6</v>
      </c>
      <c r="I10" s="32">
        <f t="shared" si="0"/>
        <v>100</v>
      </c>
    </row>
    <row r="11" spans="1:9" ht="63" x14ac:dyDescent="0.25">
      <c r="A11" s="12" t="s">
        <v>14</v>
      </c>
      <c r="B11" s="8" t="s">
        <v>10</v>
      </c>
      <c r="C11" s="8" t="s">
        <v>12</v>
      </c>
      <c r="D11" s="8" t="s">
        <v>15</v>
      </c>
      <c r="E11" s="8"/>
      <c r="F11" s="8"/>
      <c r="G11" s="31">
        <v>79227.8</v>
      </c>
      <c r="H11" s="31">
        <v>79227.8</v>
      </c>
      <c r="I11" s="32">
        <f t="shared" si="0"/>
        <v>100</v>
      </c>
    </row>
    <row r="12" spans="1:9" x14ac:dyDescent="0.25">
      <c r="A12" s="12" t="s">
        <v>16</v>
      </c>
      <c r="B12" s="8" t="s">
        <v>10</v>
      </c>
      <c r="C12" s="8" t="s">
        <v>12</v>
      </c>
      <c r="D12" s="8" t="s">
        <v>17</v>
      </c>
      <c r="E12" s="8"/>
      <c r="F12" s="8"/>
      <c r="G12" s="31">
        <v>5.8</v>
      </c>
      <c r="H12" s="32">
        <v>5.8</v>
      </c>
      <c r="I12" s="32">
        <f t="shared" si="0"/>
        <v>100</v>
      </c>
    </row>
    <row r="13" spans="1:9" x14ac:dyDescent="0.25">
      <c r="A13" s="12" t="s">
        <v>18</v>
      </c>
      <c r="B13" s="8" t="s">
        <v>10</v>
      </c>
      <c r="C13" s="8" t="s">
        <v>12</v>
      </c>
      <c r="D13" s="8" t="s">
        <v>19</v>
      </c>
      <c r="E13" s="8"/>
      <c r="F13" s="8"/>
      <c r="G13" s="31">
        <v>664.3</v>
      </c>
      <c r="H13" s="32">
        <v>0</v>
      </c>
      <c r="I13" s="32">
        <f t="shared" si="0"/>
        <v>0</v>
      </c>
    </row>
    <row r="14" spans="1:9" x14ac:dyDescent="0.25">
      <c r="A14" s="12" t="s">
        <v>20</v>
      </c>
      <c r="B14" s="8" t="s">
        <v>10</v>
      </c>
      <c r="C14" s="8" t="s">
        <v>12</v>
      </c>
      <c r="D14" s="8" t="s">
        <v>21</v>
      </c>
      <c r="E14" s="8"/>
      <c r="F14" s="8"/>
      <c r="G14" s="31">
        <v>69644.899999999994</v>
      </c>
      <c r="H14" s="31">
        <v>69644.899999999994</v>
      </c>
      <c r="I14" s="32">
        <f t="shared" si="0"/>
        <v>100</v>
      </c>
    </row>
    <row r="15" spans="1:9" x14ac:dyDescent="0.25">
      <c r="A15" s="13" t="s">
        <v>22</v>
      </c>
      <c r="B15" s="8" t="s">
        <v>10</v>
      </c>
      <c r="C15" s="8" t="s">
        <v>23</v>
      </c>
      <c r="D15" s="8" t="s">
        <v>13</v>
      </c>
      <c r="E15" s="8"/>
      <c r="F15" s="8"/>
      <c r="G15" s="32">
        <f>G16+G17</f>
        <v>40602.1</v>
      </c>
      <c r="H15" s="32">
        <f>H16+H17</f>
        <v>39802.1</v>
      </c>
      <c r="I15" s="32">
        <f t="shared" si="0"/>
        <v>98.029658564458487</v>
      </c>
    </row>
    <row r="16" spans="1:9" ht="47.25" x14ac:dyDescent="0.25">
      <c r="A16" s="13" t="s">
        <v>24</v>
      </c>
      <c r="B16" s="8" t="s">
        <v>10</v>
      </c>
      <c r="C16" s="8" t="s">
        <v>23</v>
      </c>
      <c r="D16" s="8" t="s">
        <v>25</v>
      </c>
      <c r="E16" s="8"/>
      <c r="F16" s="8"/>
      <c r="G16" s="31">
        <v>15344.6</v>
      </c>
      <c r="H16" s="31">
        <v>15344.6</v>
      </c>
      <c r="I16" s="32">
        <f t="shared" si="0"/>
        <v>100</v>
      </c>
    </row>
    <row r="17" spans="1:9" ht="47.25" x14ac:dyDescent="0.25">
      <c r="A17" s="12" t="s">
        <v>26</v>
      </c>
      <c r="B17" s="8" t="s">
        <v>10</v>
      </c>
      <c r="C17" s="8" t="s">
        <v>23</v>
      </c>
      <c r="D17" s="8" t="s">
        <v>27</v>
      </c>
      <c r="E17" s="8"/>
      <c r="F17" s="8"/>
      <c r="G17" s="31">
        <v>25257.5</v>
      </c>
      <c r="H17" s="34">
        <v>24457.5</v>
      </c>
      <c r="I17" s="32">
        <f t="shared" si="0"/>
        <v>96.832623973077304</v>
      </c>
    </row>
    <row r="18" spans="1:9" x14ac:dyDescent="0.25">
      <c r="A18" s="12" t="s">
        <v>28</v>
      </c>
      <c r="B18" s="8" t="s">
        <v>10</v>
      </c>
      <c r="C18" s="8" t="s">
        <v>15</v>
      </c>
      <c r="D18" s="8" t="s">
        <v>13</v>
      </c>
      <c r="E18" s="8"/>
      <c r="F18" s="8"/>
      <c r="G18" s="31">
        <v>2150</v>
      </c>
      <c r="H18" s="31">
        <v>2150</v>
      </c>
      <c r="I18" s="32">
        <f t="shared" si="0"/>
        <v>100</v>
      </c>
    </row>
    <row r="19" spans="1:9" ht="31.5" x14ac:dyDescent="0.25">
      <c r="A19" s="12" t="s">
        <v>29</v>
      </c>
      <c r="B19" s="8" t="s">
        <v>10</v>
      </c>
      <c r="C19" s="8" t="s">
        <v>15</v>
      </c>
      <c r="D19" s="8" t="s">
        <v>30</v>
      </c>
      <c r="E19" s="8"/>
      <c r="F19" s="8"/>
      <c r="G19" s="31">
        <v>2150</v>
      </c>
      <c r="H19" s="31">
        <v>2150</v>
      </c>
      <c r="I19" s="32">
        <f t="shared" si="0"/>
        <v>100</v>
      </c>
    </row>
    <row r="20" spans="1:9" x14ac:dyDescent="0.25">
      <c r="A20" s="12" t="s">
        <v>31</v>
      </c>
      <c r="B20" s="8" t="s">
        <v>10</v>
      </c>
      <c r="C20" s="8" t="s">
        <v>17</v>
      </c>
      <c r="D20" s="8" t="s">
        <v>13</v>
      </c>
      <c r="E20" s="8"/>
      <c r="F20" s="8"/>
      <c r="G20" s="32">
        <f>G21+G22+G23</f>
        <v>96135.4</v>
      </c>
      <c r="H20" s="32">
        <f>H21+H22+H23</f>
        <v>92085.4</v>
      </c>
      <c r="I20" s="32">
        <f t="shared" si="0"/>
        <v>95.787191814877772</v>
      </c>
    </row>
    <row r="21" spans="1:9" x14ac:dyDescent="0.25">
      <c r="A21" s="12" t="s">
        <v>32</v>
      </c>
      <c r="B21" s="8" t="s">
        <v>10</v>
      </c>
      <c r="C21" s="8" t="s">
        <v>17</v>
      </c>
      <c r="D21" s="8" t="s">
        <v>12</v>
      </c>
      <c r="E21" s="8"/>
      <c r="F21" s="8"/>
      <c r="G21" s="31">
        <v>3736.4</v>
      </c>
      <c r="H21" s="32">
        <v>1736.4</v>
      </c>
      <c r="I21" s="32">
        <f t="shared" si="0"/>
        <v>46.472540413231989</v>
      </c>
    </row>
    <row r="22" spans="1:9" x14ac:dyDescent="0.25">
      <c r="A22" s="12" t="s">
        <v>33</v>
      </c>
      <c r="B22" s="8" t="s">
        <v>10</v>
      </c>
      <c r="C22" s="8" t="s">
        <v>17</v>
      </c>
      <c r="D22" s="8" t="s">
        <v>34</v>
      </c>
      <c r="E22" s="8"/>
      <c r="F22" s="8"/>
      <c r="G22" s="31">
        <v>39134.400000000001</v>
      </c>
      <c r="H22" s="31">
        <v>38884.400000000001</v>
      </c>
      <c r="I22" s="32">
        <f t="shared" si="0"/>
        <v>99.361175845292124</v>
      </c>
    </row>
    <row r="23" spans="1:9" x14ac:dyDescent="0.25">
      <c r="A23" s="12" t="s">
        <v>35</v>
      </c>
      <c r="B23" s="11" t="s">
        <v>10</v>
      </c>
      <c r="C23" s="8" t="s">
        <v>17</v>
      </c>
      <c r="D23" s="8" t="s">
        <v>23</v>
      </c>
      <c r="E23" s="8"/>
      <c r="F23" s="8"/>
      <c r="G23" s="31">
        <v>53264.6</v>
      </c>
      <c r="H23" s="31">
        <v>51464.6</v>
      </c>
      <c r="I23" s="32">
        <f t="shared" si="0"/>
        <v>96.620644856058249</v>
      </c>
    </row>
    <row r="24" spans="1:9" x14ac:dyDescent="0.25">
      <c r="A24" s="12" t="s">
        <v>36</v>
      </c>
      <c r="B24" s="8" t="s">
        <v>10</v>
      </c>
      <c r="C24" s="8" t="s">
        <v>25</v>
      </c>
      <c r="D24" s="8" t="s">
        <v>13</v>
      </c>
      <c r="E24" s="8"/>
      <c r="F24" s="8"/>
      <c r="G24" s="31">
        <f>G25+G26+G27</f>
        <v>33290.9</v>
      </c>
      <c r="H24" s="31">
        <f>H25+H26+H27</f>
        <v>33290.9</v>
      </c>
      <c r="I24" s="32">
        <f t="shared" si="0"/>
        <v>100</v>
      </c>
    </row>
    <row r="25" spans="1:9" x14ac:dyDescent="0.25">
      <c r="A25" s="12" t="s">
        <v>37</v>
      </c>
      <c r="B25" s="8" t="s">
        <v>10</v>
      </c>
      <c r="C25" s="8" t="s">
        <v>25</v>
      </c>
      <c r="D25" s="8" t="s">
        <v>12</v>
      </c>
      <c r="E25" s="8"/>
      <c r="F25" s="8"/>
      <c r="G25" s="31">
        <v>2800</v>
      </c>
      <c r="H25" s="32">
        <v>2800</v>
      </c>
      <c r="I25" s="32">
        <f t="shared" si="0"/>
        <v>100</v>
      </c>
    </row>
    <row r="26" spans="1:9" x14ac:dyDescent="0.25">
      <c r="A26" s="12" t="s">
        <v>38</v>
      </c>
      <c r="B26" s="8" t="s">
        <v>10</v>
      </c>
      <c r="C26" s="8" t="s">
        <v>25</v>
      </c>
      <c r="D26" s="8" t="s">
        <v>23</v>
      </c>
      <c r="E26" s="8"/>
      <c r="F26" s="8"/>
      <c r="G26" s="31">
        <v>22501.599999999999</v>
      </c>
      <c r="H26" s="31">
        <v>22501.599999999999</v>
      </c>
      <c r="I26" s="32">
        <f t="shared" si="0"/>
        <v>100</v>
      </c>
    </row>
    <row r="27" spans="1:9" x14ac:dyDescent="0.25">
      <c r="A27" s="12" t="s">
        <v>39</v>
      </c>
      <c r="B27" s="8" t="s">
        <v>10</v>
      </c>
      <c r="C27" s="8" t="s">
        <v>25</v>
      </c>
      <c r="D27" s="8" t="s">
        <v>15</v>
      </c>
      <c r="E27" s="8"/>
      <c r="F27" s="8"/>
      <c r="G27" s="31">
        <v>7989.3</v>
      </c>
      <c r="H27" s="31">
        <v>7989.3</v>
      </c>
      <c r="I27" s="32">
        <f t="shared" si="0"/>
        <v>100</v>
      </c>
    </row>
    <row r="28" spans="1:9" x14ac:dyDescent="0.25">
      <c r="A28" s="12" t="s">
        <v>40</v>
      </c>
      <c r="B28" s="8" t="s">
        <v>10</v>
      </c>
      <c r="C28" s="8" t="s">
        <v>30</v>
      </c>
      <c r="D28" s="8" t="s">
        <v>13</v>
      </c>
      <c r="E28" s="8"/>
      <c r="F28" s="8"/>
      <c r="G28" s="31">
        <v>4968.6000000000004</v>
      </c>
      <c r="H28" s="31">
        <v>4968.6000000000004</v>
      </c>
      <c r="I28" s="32">
        <f t="shared" si="0"/>
        <v>100</v>
      </c>
    </row>
    <row r="29" spans="1:9" x14ac:dyDescent="0.25">
      <c r="A29" s="12" t="s">
        <v>41</v>
      </c>
      <c r="B29" s="8" t="s">
        <v>10</v>
      </c>
      <c r="C29" s="8" t="s">
        <v>30</v>
      </c>
      <c r="D29" s="8" t="s">
        <v>34</v>
      </c>
      <c r="E29" s="8"/>
      <c r="F29" s="8"/>
      <c r="G29" s="31">
        <v>4968.6000000000004</v>
      </c>
      <c r="H29" s="31">
        <v>4968.6000000000004</v>
      </c>
      <c r="I29" s="32">
        <f t="shared" si="0"/>
        <v>100</v>
      </c>
    </row>
    <row r="30" spans="1:9" x14ac:dyDescent="0.25">
      <c r="A30" s="14"/>
      <c r="B30" s="15"/>
      <c r="C30" s="15"/>
      <c r="D30" s="15"/>
      <c r="E30" s="15"/>
      <c r="F30" s="15"/>
      <c r="G30" s="35"/>
      <c r="H30" s="35"/>
      <c r="I30" s="35"/>
    </row>
    <row r="31" spans="1:9" x14ac:dyDescent="0.25">
      <c r="A31" s="16"/>
      <c r="B31" s="17"/>
      <c r="C31" s="17"/>
      <c r="D31" s="17"/>
      <c r="E31" s="17"/>
      <c r="F31" s="17"/>
      <c r="G31" s="35"/>
      <c r="H31" s="36"/>
      <c r="I31" s="36"/>
    </row>
    <row r="32" spans="1:9" ht="47.25" x14ac:dyDescent="0.25">
      <c r="A32" s="7" t="s">
        <v>42</v>
      </c>
      <c r="B32" s="18" t="s">
        <v>43</v>
      </c>
      <c r="C32" s="18" t="s">
        <v>13</v>
      </c>
      <c r="D32" s="18" t="s">
        <v>13</v>
      </c>
      <c r="E32" s="18"/>
      <c r="F32" s="18"/>
      <c r="G32" s="31">
        <v>10161.299999999999</v>
      </c>
      <c r="H32" s="32">
        <f>H33</f>
        <v>10161.300000000001</v>
      </c>
      <c r="I32" s="32">
        <f t="shared" ref="I32:I36" si="1">H32/G32*100</f>
        <v>100.00000000000003</v>
      </c>
    </row>
    <row r="33" spans="1:9" x14ac:dyDescent="0.25">
      <c r="A33" s="12" t="s">
        <v>11</v>
      </c>
      <c r="B33" s="8" t="s">
        <v>43</v>
      </c>
      <c r="C33" s="8" t="s">
        <v>12</v>
      </c>
      <c r="D33" s="8" t="s">
        <v>13</v>
      </c>
      <c r="E33" s="18"/>
      <c r="F33" s="18"/>
      <c r="G33" s="31">
        <f>+G34+G35+G36</f>
        <v>10161.300000000001</v>
      </c>
      <c r="H33" s="31">
        <f>+H34+H35+H36</f>
        <v>10161.300000000001</v>
      </c>
      <c r="I33" s="32">
        <f t="shared" si="1"/>
        <v>100</v>
      </c>
    </row>
    <row r="34" spans="1:9" ht="63" x14ac:dyDescent="0.25">
      <c r="A34" s="19" t="s">
        <v>45</v>
      </c>
      <c r="B34" s="8" t="s">
        <v>43</v>
      </c>
      <c r="C34" s="8" t="s">
        <v>12</v>
      </c>
      <c r="D34" s="8" t="s">
        <v>23</v>
      </c>
      <c r="E34" s="8"/>
      <c r="F34" s="8"/>
      <c r="G34" s="31">
        <v>8967.7000000000007</v>
      </c>
      <c r="H34" s="31">
        <v>8967.7000000000007</v>
      </c>
      <c r="I34" s="32">
        <f t="shared" si="1"/>
        <v>100</v>
      </c>
    </row>
    <row r="35" spans="1:9" x14ac:dyDescent="0.25">
      <c r="A35" s="12" t="s">
        <v>46</v>
      </c>
      <c r="B35" s="8" t="s">
        <v>43</v>
      </c>
      <c r="C35" s="8" t="s">
        <v>12</v>
      </c>
      <c r="D35" s="8" t="s">
        <v>47</v>
      </c>
      <c r="E35" s="8"/>
      <c r="F35" s="8"/>
      <c r="G35" s="31">
        <v>1101.5999999999999</v>
      </c>
      <c r="H35" s="31">
        <v>1101.5999999999999</v>
      </c>
      <c r="I35" s="32">
        <f t="shared" si="1"/>
        <v>100</v>
      </c>
    </row>
    <row r="36" spans="1:9" x14ac:dyDescent="0.25">
      <c r="A36" s="12" t="s">
        <v>20</v>
      </c>
      <c r="B36" s="8" t="s">
        <v>43</v>
      </c>
      <c r="C36" s="8" t="s">
        <v>12</v>
      </c>
      <c r="D36" s="8" t="s">
        <v>21</v>
      </c>
      <c r="E36" s="8"/>
      <c r="F36" s="8"/>
      <c r="G36" s="31">
        <v>92</v>
      </c>
      <c r="H36" s="31">
        <v>92</v>
      </c>
      <c r="I36" s="32">
        <f t="shared" si="1"/>
        <v>100</v>
      </c>
    </row>
    <row r="37" spans="1:9" x14ac:dyDescent="0.25">
      <c r="A37" s="14"/>
      <c r="B37" s="15"/>
      <c r="C37" s="15"/>
      <c r="D37" s="15"/>
      <c r="E37" s="15"/>
      <c r="F37" s="15"/>
      <c r="G37" s="35"/>
      <c r="H37" s="35"/>
      <c r="I37" s="35"/>
    </row>
    <row r="38" spans="1:9" ht="16.5" thickBot="1" x14ac:dyDescent="0.3">
      <c r="A38" s="20"/>
      <c r="B38" s="21"/>
      <c r="C38" s="21"/>
      <c r="D38" s="21"/>
      <c r="E38" s="21"/>
      <c r="F38" s="21"/>
      <c r="G38" s="35"/>
      <c r="H38" s="37"/>
      <c r="I38" s="37"/>
    </row>
    <row r="39" spans="1:9" ht="47.25" x14ac:dyDescent="0.25">
      <c r="A39" s="7" t="s">
        <v>48</v>
      </c>
      <c r="B39" s="18" t="s">
        <v>49</v>
      </c>
      <c r="C39" s="18" t="s">
        <v>13</v>
      </c>
      <c r="D39" s="18" t="s">
        <v>13</v>
      </c>
      <c r="E39" s="18"/>
      <c r="F39" s="18"/>
      <c r="G39" s="31">
        <f>G40+G44+G47</f>
        <v>270420.39999999997</v>
      </c>
      <c r="H39" s="31">
        <f>H40+H44+H47</f>
        <v>269420.39999999997</v>
      </c>
      <c r="I39" s="32">
        <f t="shared" ref="I39:I49" si="2">H39/G39*100</f>
        <v>99.63020541349691</v>
      </c>
    </row>
    <row r="40" spans="1:9" x14ac:dyDescent="0.25">
      <c r="A40" s="12" t="s">
        <v>50</v>
      </c>
      <c r="B40" s="11" t="s">
        <v>49</v>
      </c>
      <c r="C40" s="11" t="s">
        <v>47</v>
      </c>
      <c r="D40" s="11" t="s">
        <v>13</v>
      </c>
      <c r="E40" s="11"/>
      <c r="F40" s="11"/>
      <c r="G40" s="31">
        <f>G41+G42+G43</f>
        <v>112800.79999999999</v>
      </c>
      <c r="H40" s="31">
        <f>H41+H42+H43</f>
        <v>111800.79999999999</v>
      </c>
      <c r="I40" s="32">
        <f t="shared" si="2"/>
        <v>99.113481464670457</v>
      </c>
    </row>
    <row r="41" spans="1:9" x14ac:dyDescent="0.25">
      <c r="A41" s="12" t="s">
        <v>51</v>
      </c>
      <c r="B41" s="11" t="s">
        <v>49</v>
      </c>
      <c r="C41" s="11" t="s">
        <v>47</v>
      </c>
      <c r="D41" s="8" t="s">
        <v>23</v>
      </c>
      <c r="E41" s="11"/>
      <c r="F41" s="11"/>
      <c r="G41" s="31">
        <v>111985.4</v>
      </c>
      <c r="H41" s="31">
        <v>110985.4</v>
      </c>
      <c r="I41" s="32">
        <f t="shared" si="2"/>
        <v>99.107026451662449</v>
      </c>
    </row>
    <row r="42" spans="1:9" x14ac:dyDescent="0.25">
      <c r="A42" s="12" t="s">
        <v>52</v>
      </c>
      <c r="B42" s="11" t="s">
        <v>49</v>
      </c>
      <c r="C42" s="8" t="s">
        <v>47</v>
      </c>
      <c r="D42" s="8" t="s">
        <v>47</v>
      </c>
      <c r="E42" s="8"/>
      <c r="F42" s="8"/>
      <c r="G42" s="31">
        <v>345</v>
      </c>
      <c r="H42" s="31">
        <v>345</v>
      </c>
      <c r="I42" s="32">
        <f t="shared" si="2"/>
        <v>100</v>
      </c>
    </row>
    <row r="43" spans="1:9" x14ac:dyDescent="0.25">
      <c r="A43" s="12" t="s">
        <v>63</v>
      </c>
      <c r="B43" s="11" t="s">
        <v>49</v>
      </c>
      <c r="C43" s="8" t="s">
        <v>47</v>
      </c>
      <c r="D43" s="11" t="s">
        <v>64</v>
      </c>
      <c r="E43" s="8"/>
      <c r="F43" s="8"/>
      <c r="G43" s="31">
        <v>470.4</v>
      </c>
      <c r="H43" s="31">
        <v>470.4</v>
      </c>
      <c r="I43" s="32">
        <f t="shared" si="2"/>
        <v>100</v>
      </c>
    </row>
    <row r="44" spans="1:9" x14ac:dyDescent="0.25">
      <c r="A44" s="12" t="s">
        <v>53</v>
      </c>
      <c r="B44" s="11" t="s">
        <v>49</v>
      </c>
      <c r="C44" s="11" t="s">
        <v>54</v>
      </c>
      <c r="D44" s="11" t="s">
        <v>13</v>
      </c>
      <c r="E44" s="8"/>
      <c r="F44" s="8"/>
      <c r="G44" s="31">
        <f>G45+G46</f>
        <v>81359.399999999994</v>
      </c>
      <c r="H44" s="31">
        <f>H45+H46</f>
        <v>81359.399999999994</v>
      </c>
      <c r="I44" s="32">
        <f t="shared" si="2"/>
        <v>100</v>
      </c>
    </row>
    <row r="45" spans="1:9" x14ac:dyDescent="0.25">
      <c r="A45" s="12" t="s">
        <v>55</v>
      </c>
      <c r="B45" s="11" t="s">
        <v>49</v>
      </c>
      <c r="C45" s="11" t="s">
        <v>54</v>
      </c>
      <c r="D45" s="11" t="s">
        <v>12</v>
      </c>
      <c r="E45" s="8"/>
      <c r="F45" s="8"/>
      <c r="G45" s="31">
        <v>57805.4</v>
      </c>
      <c r="H45" s="31">
        <v>57805.4</v>
      </c>
      <c r="I45" s="32">
        <f t="shared" si="2"/>
        <v>100</v>
      </c>
    </row>
    <row r="46" spans="1:9" ht="31.5" x14ac:dyDescent="0.25">
      <c r="A46" s="12" t="s">
        <v>56</v>
      </c>
      <c r="B46" s="11" t="s">
        <v>49</v>
      </c>
      <c r="C46" s="8" t="s">
        <v>54</v>
      </c>
      <c r="D46" s="8" t="s">
        <v>15</v>
      </c>
      <c r="E46" s="8"/>
      <c r="F46" s="8"/>
      <c r="G46" s="31">
        <v>23554</v>
      </c>
      <c r="H46" s="31">
        <v>23554</v>
      </c>
      <c r="I46" s="32">
        <f t="shared" si="2"/>
        <v>100</v>
      </c>
    </row>
    <row r="47" spans="1:9" x14ac:dyDescent="0.25">
      <c r="A47" s="12" t="s">
        <v>57</v>
      </c>
      <c r="B47" s="11" t="s">
        <v>49</v>
      </c>
      <c r="C47" s="8" t="s">
        <v>19</v>
      </c>
      <c r="D47" s="8" t="s">
        <v>13</v>
      </c>
      <c r="E47" s="8"/>
      <c r="F47" s="8"/>
      <c r="G47" s="31">
        <f>G48+G49</f>
        <v>76260.2</v>
      </c>
      <c r="H47" s="31">
        <f>H48+H49</f>
        <v>76260.2</v>
      </c>
      <c r="I47" s="32">
        <f t="shared" si="2"/>
        <v>100</v>
      </c>
    </row>
    <row r="48" spans="1:9" x14ac:dyDescent="0.25">
      <c r="A48" s="12" t="s">
        <v>58</v>
      </c>
      <c r="B48" s="11" t="s">
        <v>49</v>
      </c>
      <c r="C48" s="8" t="s">
        <v>19</v>
      </c>
      <c r="D48" s="8" t="s">
        <v>12</v>
      </c>
      <c r="E48" s="8"/>
      <c r="F48" s="8"/>
      <c r="G48" s="31">
        <v>4514.8999999999996</v>
      </c>
      <c r="H48" s="31">
        <v>4514.8999999999996</v>
      </c>
      <c r="I48" s="32">
        <f t="shared" si="2"/>
        <v>100</v>
      </c>
    </row>
    <row r="49" spans="1:9" x14ac:dyDescent="0.25">
      <c r="A49" s="12" t="s">
        <v>90</v>
      </c>
      <c r="B49" s="11" t="s">
        <v>49</v>
      </c>
      <c r="C49" s="8" t="s">
        <v>19</v>
      </c>
      <c r="D49" s="8" t="s">
        <v>23</v>
      </c>
      <c r="E49" s="8"/>
      <c r="F49" s="8"/>
      <c r="G49" s="31">
        <v>71745.3</v>
      </c>
      <c r="H49" s="31">
        <v>71745.3</v>
      </c>
      <c r="I49" s="32">
        <f t="shared" si="2"/>
        <v>100</v>
      </c>
    </row>
    <row r="50" spans="1:9" x14ac:dyDescent="0.25">
      <c r="A50" s="23"/>
      <c r="B50" s="24"/>
      <c r="C50" s="24"/>
      <c r="D50" s="24"/>
      <c r="E50" s="24"/>
      <c r="F50" s="24"/>
      <c r="G50" s="38"/>
      <c r="H50" s="38"/>
      <c r="I50" s="38"/>
    </row>
    <row r="51" spans="1:9" x14ac:dyDescent="0.25">
      <c r="A51" s="25"/>
      <c r="B51" s="21"/>
      <c r="C51" s="21"/>
      <c r="D51" s="21"/>
      <c r="E51" s="21"/>
      <c r="F51" s="21"/>
      <c r="G51" s="37"/>
      <c r="H51" s="37"/>
      <c r="I51" s="37"/>
    </row>
    <row r="52" spans="1:9" ht="47.25" x14ac:dyDescent="0.25">
      <c r="A52" s="10" t="s">
        <v>59</v>
      </c>
      <c r="B52" s="11" t="s">
        <v>60</v>
      </c>
      <c r="C52" s="18" t="s">
        <v>13</v>
      </c>
      <c r="D52" s="18" t="s">
        <v>13</v>
      </c>
      <c r="E52" s="11"/>
      <c r="F52" s="11"/>
      <c r="G52" s="31">
        <f>G53+G58</f>
        <v>1808024.9</v>
      </c>
      <c r="H52" s="31">
        <f>H53+H58</f>
        <v>1806024.9</v>
      </c>
      <c r="I52" s="32">
        <f t="shared" ref="I52:I59" si="3">H52/G52*100</f>
        <v>99.88938205441751</v>
      </c>
    </row>
    <row r="53" spans="1:9" x14ac:dyDescent="0.25">
      <c r="A53" s="12" t="s">
        <v>50</v>
      </c>
      <c r="B53" s="11" t="s">
        <v>60</v>
      </c>
      <c r="C53" s="8" t="s">
        <v>47</v>
      </c>
      <c r="D53" s="8" t="s">
        <v>13</v>
      </c>
      <c r="E53" s="8"/>
      <c r="F53" s="8"/>
      <c r="G53" s="31">
        <f>G54+G55+G56+G57</f>
        <v>1788347.2999999998</v>
      </c>
      <c r="H53" s="31">
        <f>H54+H55+H56+H57</f>
        <v>1788347.2999999998</v>
      </c>
      <c r="I53" s="32">
        <f t="shared" si="3"/>
        <v>100</v>
      </c>
    </row>
    <row r="54" spans="1:9" x14ac:dyDescent="0.25">
      <c r="A54" s="12" t="s">
        <v>61</v>
      </c>
      <c r="B54" s="11" t="s">
        <v>60</v>
      </c>
      <c r="C54" s="8" t="s">
        <v>47</v>
      </c>
      <c r="D54" s="8" t="s">
        <v>12</v>
      </c>
      <c r="E54" s="8"/>
      <c r="F54" s="8"/>
      <c r="G54" s="31">
        <v>599633.1</v>
      </c>
      <c r="H54" s="31">
        <v>599633.1</v>
      </c>
      <c r="I54" s="32">
        <f t="shared" si="3"/>
        <v>100</v>
      </c>
    </row>
    <row r="55" spans="1:9" x14ac:dyDescent="0.25">
      <c r="A55" s="12" t="s">
        <v>62</v>
      </c>
      <c r="B55" s="8" t="s">
        <v>60</v>
      </c>
      <c r="C55" s="8" t="s">
        <v>47</v>
      </c>
      <c r="D55" s="8" t="s">
        <v>34</v>
      </c>
      <c r="E55" s="8"/>
      <c r="F55" s="8"/>
      <c r="G55" s="31">
        <v>1028732.7</v>
      </c>
      <c r="H55" s="31">
        <v>1028732.7</v>
      </c>
      <c r="I55" s="32">
        <f t="shared" si="3"/>
        <v>100</v>
      </c>
    </row>
    <row r="56" spans="1:9" x14ac:dyDescent="0.25">
      <c r="A56" s="12" t="s">
        <v>51</v>
      </c>
      <c r="B56" s="8" t="s">
        <v>60</v>
      </c>
      <c r="C56" s="8" t="s">
        <v>47</v>
      </c>
      <c r="D56" s="8" t="s">
        <v>23</v>
      </c>
      <c r="E56" s="8"/>
      <c r="F56" s="8"/>
      <c r="G56" s="31">
        <v>79261.600000000006</v>
      </c>
      <c r="H56" s="31">
        <v>79261.600000000006</v>
      </c>
      <c r="I56" s="32">
        <f t="shared" si="3"/>
        <v>100</v>
      </c>
    </row>
    <row r="57" spans="1:9" x14ac:dyDescent="0.25">
      <c r="A57" s="12" t="s">
        <v>63</v>
      </c>
      <c r="B57" s="8" t="s">
        <v>60</v>
      </c>
      <c r="C57" s="8" t="s">
        <v>47</v>
      </c>
      <c r="D57" s="8" t="s">
        <v>64</v>
      </c>
      <c r="E57" s="8"/>
      <c r="F57" s="8"/>
      <c r="G57" s="31">
        <v>80719.899999999994</v>
      </c>
      <c r="H57" s="31">
        <v>80719.899999999994</v>
      </c>
      <c r="I57" s="32">
        <f t="shared" si="3"/>
        <v>100</v>
      </c>
    </row>
    <row r="58" spans="1:9" x14ac:dyDescent="0.25">
      <c r="A58" s="12" t="s">
        <v>36</v>
      </c>
      <c r="B58" s="8" t="s">
        <v>60</v>
      </c>
      <c r="C58" s="8" t="s">
        <v>25</v>
      </c>
      <c r="D58" s="8" t="s">
        <v>13</v>
      </c>
      <c r="E58" s="8"/>
      <c r="F58" s="8"/>
      <c r="G58" s="31">
        <v>19677.599999999999</v>
      </c>
      <c r="H58" s="31">
        <v>17677.599999999999</v>
      </c>
      <c r="I58" s="32">
        <f t="shared" si="3"/>
        <v>89.83615888116438</v>
      </c>
    </row>
    <row r="59" spans="1:9" x14ac:dyDescent="0.25">
      <c r="A59" s="12" t="s">
        <v>39</v>
      </c>
      <c r="B59" s="8" t="s">
        <v>60</v>
      </c>
      <c r="C59" s="8" t="s">
        <v>25</v>
      </c>
      <c r="D59" s="8" t="s">
        <v>15</v>
      </c>
      <c r="E59" s="8"/>
      <c r="F59" s="8"/>
      <c r="G59" s="31">
        <v>19677.599999999999</v>
      </c>
      <c r="H59" s="31">
        <v>17677.599999999999</v>
      </c>
      <c r="I59" s="32">
        <f t="shared" si="3"/>
        <v>89.83615888116438</v>
      </c>
    </row>
    <row r="60" spans="1:9" x14ac:dyDescent="0.25">
      <c r="A60" s="26"/>
      <c r="B60" s="27"/>
      <c r="C60" s="27"/>
      <c r="D60" s="27"/>
      <c r="E60" s="27"/>
      <c r="F60" s="27"/>
      <c r="G60" s="36"/>
      <c r="H60" s="36"/>
      <c r="I60" s="36"/>
    </row>
    <row r="61" spans="1:9" x14ac:dyDescent="0.25">
      <c r="A61" s="25"/>
      <c r="B61" s="21"/>
      <c r="C61" s="28"/>
      <c r="D61" s="21"/>
      <c r="E61" s="21"/>
      <c r="F61" s="21"/>
      <c r="G61" s="35"/>
      <c r="H61" s="37"/>
      <c r="I61" s="37"/>
    </row>
    <row r="62" spans="1:9" ht="47.25" x14ac:dyDescent="0.25">
      <c r="A62" s="7" t="s">
        <v>65</v>
      </c>
      <c r="B62" s="8" t="s">
        <v>66</v>
      </c>
      <c r="C62" s="18" t="s">
        <v>13</v>
      </c>
      <c r="D62" s="18" t="s">
        <v>13</v>
      </c>
      <c r="E62" s="8"/>
      <c r="F62" s="8"/>
      <c r="G62" s="31">
        <f>G63+G66+G68</f>
        <v>128135.70000000001</v>
      </c>
      <c r="H62" s="31">
        <f>H63+H66+H68</f>
        <v>111704.20000000001</v>
      </c>
      <c r="I62" s="32">
        <f t="shared" ref="I62:I68" si="4">H62/G62*100</f>
        <v>87.176485553986907</v>
      </c>
    </row>
    <row r="63" spans="1:9" x14ac:dyDescent="0.25">
      <c r="A63" s="12" t="s">
        <v>11</v>
      </c>
      <c r="B63" s="8" t="s">
        <v>66</v>
      </c>
      <c r="C63" s="8" t="s">
        <v>12</v>
      </c>
      <c r="D63" s="8" t="s">
        <v>13</v>
      </c>
      <c r="E63" s="8"/>
      <c r="F63" s="8"/>
      <c r="G63" s="31">
        <f>G64+G65</f>
        <v>60573.7</v>
      </c>
      <c r="H63" s="31">
        <f>H64+H65</f>
        <v>56665.8</v>
      </c>
      <c r="I63" s="32">
        <f t="shared" si="4"/>
        <v>93.548520232378081</v>
      </c>
    </row>
    <row r="64" spans="1:9" ht="47.25" x14ac:dyDescent="0.25">
      <c r="A64" s="12" t="s">
        <v>67</v>
      </c>
      <c r="B64" s="8" t="s">
        <v>66</v>
      </c>
      <c r="C64" s="8" t="s">
        <v>12</v>
      </c>
      <c r="D64" s="8" t="s">
        <v>68</v>
      </c>
      <c r="E64" s="8"/>
      <c r="F64" s="8"/>
      <c r="G64" s="31">
        <v>21249.8</v>
      </c>
      <c r="H64" s="31">
        <v>21249.8</v>
      </c>
      <c r="I64" s="32">
        <f t="shared" si="4"/>
        <v>100</v>
      </c>
    </row>
    <row r="65" spans="1:9" x14ac:dyDescent="0.25">
      <c r="A65" s="12" t="s">
        <v>20</v>
      </c>
      <c r="B65" s="8" t="s">
        <v>66</v>
      </c>
      <c r="C65" s="8" t="s">
        <v>12</v>
      </c>
      <c r="D65" s="8" t="s">
        <v>21</v>
      </c>
      <c r="E65" s="8"/>
      <c r="F65" s="8"/>
      <c r="G65" s="31">
        <v>39323.9</v>
      </c>
      <c r="H65" s="31">
        <v>35416</v>
      </c>
      <c r="I65" s="32">
        <f t="shared" si="4"/>
        <v>90.062277647944384</v>
      </c>
    </row>
    <row r="66" spans="1:9" x14ac:dyDescent="0.25">
      <c r="A66" s="12" t="s">
        <v>31</v>
      </c>
      <c r="B66" s="8" t="s">
        <v>66</v>
      </c>
      <c r="C66" s="8" t="s">
        <v>17</v>
      </c>
      <c r="D66" s="8" t="s">
        <v>13</v>
      </c>
      <c r="E66" s="8"/>
      <c r="F66" s="8"/>
      <c r="G66" s="31">
        <v>55038.400000000001</v>
      </c>
      <c r="H66" s="31">
        <v>53838.400000000001</v>
      </c>
      <c r="I66" s="32">
        <f t="shared" si="4"/>
        <v>97.819704061164572</v>
      </c>
    </row>
    <row r="67" spans="1:9" x14ac:dyDescent="0.25">
      <c r="A67" s="12" t="s">
        <v>33</v>
      </c>
      <c r="B67" s="8" t="s">
        <v>66</v>
      </c>
      <c r="C67" s="8" t="s">
        <v>17</v>
      </c>
      <c r="D67" s="8" t="s">
        <v>34</v>
      </c>
      <c r="E67" s="8"/>
      <c r="F67" s="8"/>
      <c r="G67" s="31">
        <v>55038.400000000001</v>
      </c>
      <c r="H67" s="31">
        <v>53838.400000000001</v>
      </c>
      <c r="I67" s="32">
        <f t="shared" si="4"/>
        <v>97.819704061164572</v>
      </c>
    </row>
    <row r="68" spans="1:9" ht="31.5" x14ac:dyDescent="0.25">
      <c r="A68" s="12" t="s">
        <v>69</v>
      </c>
      <c r="B68" s="8" t="s">
        <v>66</v>
      </c>
      <c r="C68" s="8" t="s">
        <v>21</v>
      </c>
      <c r="D68" s="8" t="s">
        <v>12</v>
      </c>
      <c r="E68" s="8"/>
      <c r="F68" s="8"/>
      <c r="G68" s="31">
        <v>12523.6</v>
      </c>
      <c r="H68" s="31">
        <v>1200</v>
      </c>
      <c r="I68" s="32">
        <f t="shared" si="4"/>
        <v>9.5819093551374994</v>
      </c>
    </row>
    <row r="69" spans="1:9" s="22" customFormat="1" x14ac:dyDescent="0.25">
      <c r="A69" s="29"/>
      <c r="B69" s="15"/>
      <c r="C69" s="15"/>
      <c r="D69" s="15"/>
      <c r="E69" s="15"/>
      <c r="F69" s="15"/>
      <c r="G69" s="35"/>
      <c r="H69" s="39"/>
      <c r="I69" s="39"/>
    </row>
    <row r="70" spans="1:9" s="22" customFormat="1" x14ac:dyDescent="0.25">
      <c r="A70" s="29"/>
      <c r="B70" s="15"/>
      <c r="C70" s="15"/>
      <c r="D70" s="15"/>
      <c r="E70" s="15"/>
      <c r="F70" s="15"/>
      <c r="G70" s="35"/>
      <c r="H70" s="39"/>
      <c r="I70" s="39"/>
    </row>
    <row r="71" spans="1:9" ht="63" x14ac:dyDescent="0.25">
      <c r="A71" s="7" t="s">
        <v>70</v>
      </c>
      <c r="B71" s="8" t="s">
        <v>71</v>
      </c>
      <c r="C71" s="8" t="s">
        <v>13</v>
      </c>
      <c r="D71" s="8" t="s">
        <v>13</v>
      </c>
      <c r="E71" s="8"/>
      <c r="F71" s="8"/>
      <c r="G71" s="32">
        <f>G72+G77+G81+G83</f>
        <v>1231919.9000009999</v>
      </c>
      <c r="H71" s="32">
        <f>H72+H77+H81+H83</f>
        <v>1226456.8000010001</v>
      </c>
      <c r="I71" s="32">
        <f t="shared" ref="I71:I84" si="5">H71/G71*100</f>
        <v>99.556537726195074</v>
      </c>
    </row>
    <row r="72" spans="1:9" x14ac:dyDescent="0.25">
      <c r="A72" s="12" t="s">
        <v>28</v>
      </c>
      <c r="B72" s="8" t="s">
        <v>71</v>
      </c>
      <c r="C72" s="8" t="s">
        <v>15</v>
      </c>
      <c r="D72" s="8" t="s">
        <v>13</v>
      </c>
      <c r="E72" s="8"/>
      <c r="F72" s="8"/>
      <c r="G72" s="32">
        <f>G73+G74+G75+G76</f>
        <v>709800.00000100001</v>
      </c>
      <c r="H72" s="32">
        <f>H73+H74+H75+H76</f>
        <v>709800.00000100001</v>
      </c>
      <c r="I72" s="32">
        <f t="shared" si="5"/>
        <v>100</v>
      </c>
    </row>
    <row r="73" spans="1:9" x14ac:dyDescent="0.25">
      <c r="A73" s="12" t="s">
        <v>72</v>
      </c>
      <c r="B73" s="8" t="s">
        <v>71</v>
      </c>
      <c r="C73" s="8" t="s">
        <v>15</v>
      </c>
      <c r="D73" s="8" t="s">
        <v>68</v>
      </c>
      <c r="E73" s="8"/>
      <c r="F73" s="8"/>
      <c r="G73" s="31">
        <v>9.9999999999999995E-7</v>
      </c>
      <c r="H73" s="31">
        <v>9.9999999999999995E-7</v>
      </c>
      <c r="I73" s="32">
        <f t="shared" si="5"/>
        <v>100</v>
      </c>
    </row>
    <row r="74" spans="1:9" x14ac:dyDescent="0.25">
      <c r="A74" s="12" t="s">
        <v>73</v>
      </c>
      <c r="B74" s="8" t="s">
        <v>71</v>
      </c>
      <c r="C74" s="8" t="s">
        <v>15</v>
      </c>
      <c r="D74" s="8" t="s">
        <v>54</v>
      </c>
      <c r="E74" s="8"/>
      <c r="F74" s="8"/>
      <c r="G74" s="31">
        <v>7309.1</v>
      </c>
      <c r="H74" s="31">
        <v>7309.1</v>
      </c>
      <c r="I74" s="32">
        <f t="shared" si="5"/>
        <v>100</v>
      </c>
    </row>
    <row r="75" spans="1:9" x14ac:dyDescent="0.25">
      <c r="A75" s="12" t="s">
        <v>74</v>
      </c>
      <c r="B75" s="8" t="s">
        <v>71</v>
      </c>
      <c r="C75" s="8" t="s">
        <v>15</v>
      </c>
      <c r="D75" s="8" t="s">
        <v>64</v>
      </c>
      <c r="E75" s="8"/>
      <c r="F75" s="8"/>
      <c r="G75" s="31">
        <v>694240.9</v>
      </c>
      <c r="H75" s="31">
        <v>694240.9</v>
      </c>
      <c r="I75" s="32">
        <f t="shared" si="5"/>
        <v>100</v>
      </c>
    </row>
    <row r="76" spans="1:9" ht="31.5" x14ac:dyDescent="0.25">
      <c r="A76" s="12" t="s">
        <v>29</v>
      </c>
      <c r="B76" s="8" t="s">
        <v>71</v>
      </c>
      <c r="C76" s="8" t="s">
        <v>15</v>
      </c>
      <c r="D76" s="8" t="s">
        <v>30</v>
      </c>
      <c r="E76" s="8"/>
      <c r="F76" s="8"/>
      <c r="G76" s="31">
        <v>8250</v>
      </c>
      <c r="H76" s="31">
        <v>8250</v>
      </c>
      <c r="I76" s="32">
        <f t="shared" si="5"/>
        <v>100</v>
      </c>
    </row>
    <row r="77" spans="1:9" x14ac:dyDescent="0.25">
      <c r="A77" s="12" t="s">
        <v>31</v>
      </c>
      <c r="B77" s="8" t="s">
        <v>71</v>
      </c>
      <c r="C77" s="8" t="s">
        <v>17</v>
      </c>
      <c r="D77" s="8" t="s">
        <v>13</v>
      </c>
      <c r="E77" s="8"/>
      <c r="F77" s="8"/>
      <c r="G77" s="32">
        <f>+G78+G79+G80</f>
        <v>406744.70000000007</v>
      </c>
      <c r="H77" s="32">
        <f>+H78+H79+H80</f>
        <v>401281.60000000003</v>
      </c>
      <c r="I77" s="32">
        <f t="shared" si="5"/>
        <v>98.656872480452719</v>
      </c>
    </row>
    <row r="78" spans="1:9" x14ac:dyDescent="0.25">
      <c r="A78" s="12" t="s">
        <v>33</v>
      </c>
      <c r="B78" s="8" t="s">
        <v>71</v>
      </c>
      <c r="C78" s="8" t="s">
        <v>17</v>
      </c>
      <c r="D78" s="8" t="s">
        <v>34</v>
      </c>
      <c r="E78" s="8"/>
      <c r="F78" s="8"/>
      <c r="G78" s="31">
        <v>69054.600000000006</v>
      </c>
      <c r="H78" s="32">
        <v>66081.5</v>
      </c>
      <c r="I78" s="32">
        <f t="shared" si="5"/>
        <v>95.694566328673247</v>
      </c>
    </row>
    <row r="79" spans="1:9" x14ac:dyDescent="0.25">
      <c r="A79" s="12" t="s">
        <v>35</v>
      </c>
      <c r="B79" s="8" t="s">
        <v>71</v>
      </c>
      <c r="C79" s="8" t="s">
        <v>17</v>
      </c>
      <c r="D79" s="8" t="s">
        <v>23</v>
      </c>
      <c r="E79" s="8"/>
      <c r="F79" s="8"/>
      <c r="G79" s="31">
        <v>286203.7</v>
      </c>
      <c r="H79" s="31">
        <v>283713.7</v>
      </c>
      <c r="I79" s="32">
        <f t="shared" si="5"/>
        <v>99.12999028314448</v>
      </c>
    </row>
    <row r="80" spans="1:9" ht="31.5" x14ac:dyDescent="0.25">
      <c r="A80" s="12" t="s">
        <v>75</v>
      </c>
      <c r="B80" s="8" t="s">
        <v>71</v>
      </c>
      <c r="C80" s="8" t="s">
        <v>17</v>
      </c>
      <c r="D80" s="8" t="s">
        <v>17</v>
      </c>
      <c r="E80" s="8"/>
      <c r="F80" s="8"/>
      <c r="G80" s="31">
        <v>51486.400000000001</v>
      </c>
      <c r="H80" s="31">
        <v>51486.400000000001</v>
      </c>
      <c r="I80" s="32">
        <f t="shared" si="5"/>
        <v>100</v>
      </c>
    </row>
    <row r="81" spans="1:9" x14ac:dyDescent="0.25">
      <c r="A81" s="13" t="s">
        <v>50</v>
      </c>
      <c r="B81" s="8" t="s">
        <v>71</v>
      </c>
      <c r="C81" s="8" t="s">
        <v>47</v>
      </c>
      <c r="D81" s="8" t="s">
        <v>13</v>
      </c>
      <c r="E81" s="8"/>
      <c r="F81" s="8"/>
      <c r="G81" s="31">
        <v>6915.3</v>
      </c>
      <c r="H81" s="31">
        <v>6915.3</v>
      </c>
      <c r="I81" s="32">
        <f t="shared" si="5"/>
        <v>100</v>
      </c>
    </row>
    <row r="82" spans="1:9" x14ac:dyDescent="0.25">
      <c r="A82" s="13" t="s">
        <v>61</v>
      </c>
      <c r="B82" s="8" t="s">
        <v>71</v>
      </c>
      <c r="C82" s="8" t="s">
        <v>47</v>
      </c>
      <c r="D82" s="8" t="s">
        <v>12</v>
      </c>
      <c r="E82" s="8"/>
      <c r="F82" s="8"/>
      <c r="G82" s="31">
        <v>6915.3</v>
      </c>
      <c r="H82" s="31">
        <v>6915.3</v>
      </c>
      <c r="I82" s="32">
        <f t="shared" si="5"/>
        <v>100</v>
      </c>
    </row>
    <row r="83" spans="1:9" x14ac:dyDescent="0.25">
      <c r="A83" s="12" t="s">
        <v>57</v>
      </c>
      <c r="B83" s="8" t="s">
        <v>71</v>
      </c>
      <c r="C83" s="8" t="s">
        <v>19</v>
      </c>
      <c r="D83" s="8" t="s">
        <v>13</v>
      </c>
      <c r="E83" s="8"/>
      <c r="F83" s="8"/>
      <c r="G83" s="31">
        <v>108459.9</v>
      </c>
      <c r="H83" s="31">
        <v>108459.9</v>
      </c>
      <c r="I83" s="32">
        <f t="shared" si="5"/>
        <v>100</v>
      </c>
    </row>
    <row r="84" spans="1:9" x14ac:dyDescent="0.25">
      <c r="A84" s="12" t="s">
        <v>76</v>
      </c>
      <c r="B84" s="8" t="s">
        <v>71</v>
      </c>
      <c r="C84" s="8" t="s">
        <v>19</v>
      </c>
      <c r="D84" s="8" t="s">
        <v>34</v>
      </c>
      <c r="E84" s="8"/>
      <c r="F84" s="8"/>
      <c r="G84" s="31">
        <v>108459.9</v>
      </c>
      <c r="H84" s="31">
        <v>108459.9</v>
      </c>
      <c r="I84" s="32">
        <f t="shared" si="5"/>
        <v>100</v>
      </c>
    </row>
    <row r="85" spans="1:9" x14ac:dyDescent="0.25">
      <c r="A85" s="14"/>
      <c r="B85" s="15"/>
      <c r="C85" s="15"/>
      <c r="D85" s="15"/>
      <c r="E85" s="15"/>
      <c r="F85" s="15"/>
      <c r="G85" s="35"/>
      <c r="H85" s="35"/>
      <c r="I85" s="35"/>
    </row>
    <row r="86" spans="1:9" x14ac:dyDescent="0.25">
      <c r="A86" s="25"/>
      <c r="B86" s="28"/>
      <c r="C86" s="21"/>
      <c r="D86" s="21"/>
      <c r="E86" s="21"/>
      <c r="F86" s="21"/>
      <c r="G86" s="35"/>
      <c r="H86" s="37"/>
      <c r="I86" s="37"/>
    </row>
    <row r="87" spans="1:9" ht="47.25" x14ac:dyDescent="0.25">
      <c r="A87" s="10" t="s">
        <v>77</v>
      </c>
      <c r="B87" s="11" t="s">
        <v>78</v>
      </c>
      <c r="C87" s="18" t="s">
        <v>13</v>
      </c>
      <c r="D87" s="18" t="s">
        <v>13</v>
      </c>
      <c r="E87" s="11"/>
      <c r="F87" s="11"/>
      <c r="G87" s="31">
        <v>52727.4</v>
      </c>
      <c r="H87" s="31">
        <f>H88+H91+H93</f>
        <v>49305.5</v>
      </c>
      <c r="I87" s="32">
        <f t="shared" ref="I87:I94" si="6">H87/G87*100</f>
        <v>93.510205320194046</v>
      </c>
    </row>
    <row r="88" spans="1:9" x14ac:dyDescent="0.25">
      <c r="A88" s="12" t="s">
        <v>11</v>
      </c>
      <c r="B88" s="8" t="s">
        <v>78</v>
      </c>
      <c r="C88" s="8" t="s">
        <v>12</v>
      </c>
      <c r="D88" s="8" t="s">
        <v>13</v>
      </c>
      <c r="E88" s="8"/>
      <c r="F88" s="8"/>
      <c r="G88" s="31">
        <f>G89+G90</f>
        <v>45015.1</v>
      </c>
      <c r="H88" s="31">
        <f>H89+H90</f>
        <v>44393.1</v>
      </c>
      <c r="I88" s="32">
        <f t="shared" si="6"/>
        <v>98.618241434540849</v>
      </c>
    </row>
    <row r="89" spans="1:9" ht="63" x14ac:dyDescent="0.25">
      <c r="A89" s="12" t="s">
        <v>79</v>
      </c>
      <c r="B89" s="8" t="s">
        <v>78</v>
      </c>
      <c r="C89" s="8" t="s">
        <v>12</v>
      </c>
      <c r="D89" s="8" t="s">
        <v>15</v>
      </c>
      <c r="E89" s="8"/>
      <c r="F89" s="8"/>
      <c r="G89" s="31">
        <v>33078.1</v>
      </c>
      <c r="H89" s="31">
        <v>33078.1</v>
      </c>
      <c r="I89" s="32">
        <f t="shared" si="6"/>
        <v>100</v>
      </c>
    </row>
    <row r="90" spans="1:9" x14ac:dyDescent="0.25">
      <c r="A90" s="12" t="s">
        <v>20</v>
      </c>
      <c r="B90" s="8" t="s">
        <v>78</v>
      </c>
      <c r="C90" s="8" t="s">
        <v>12</v>
      </c>
      <c r="D90" s="8" t="s">
        <v>21</v>
      </c>
      <c r="E90" s="8"/>
      <c r="F90" s="8"/>
      <c r="G90" s="31">
        <v>11937</v>
      </c>
      <c r="H90" s="31">
        <v>11315</v>
      </c>
      <c r="I90" s="32">
        <f t="shared" si="6"/>
        <v>94.789310547038625</v>
      </c>
    </row>
    <row r="91" spans="1:9" ht="31.5" x14ac:dyDescent="0.25">
      <c r="A91" s="12" t="s">
        <v>80</v>
      </c>
      <c r="B91" s="8" t="s">
        <v>78</v>
      </c>
      <c r="C91" s="8" t="s">
        <v>23</v>
      </c>
      <c r="D91" s="8" t="s">
        <v>13</v>
      </c>
      <c r="E91" s="8"/>
      <c r="F91" s="8"/>
      <c r="G91" s="31">
        <v>28.5</v>
      </c>
      <c r="H91" s="31">
        <v>28.5</v>
      </c>
      <c r="I91" s="32">
        <f t="shared" si="6"/>
        <v>100</v>
      </c>
    </row>
    <row r="92" spans="1:9" ht="47.25" x14ac:dyDescent="0.25">
      <c r="A92" s="12" t="s">
        <v>26</v>
      </c>
      <c r="B92" s="8" t="s">
        <v>78</v>
      </c>
      <c r="C92" s="8" t="s">
        <v>23</v>
      </c>
      <c r="D92" s="8" t="s">
        <v>27</v>
      </c>
      <c r="E92" s="8"/>
      <c r="F92" s="8"/>
      <c r="G92" s="31">
        <v>28.5</v>
      </c>
      <c r="H92" s="31">
        <v>28.5</v>
      </c>
      <c r="I92" s="32">
        <f t="shared" si="6"/>
        <v>100</v>
      </c>
    </row>
    <row r="93" spans="1:9" x14ac:dyDescent="0.25">
      <c r="A93" s="12" t="s">
        <v>28</v>
      </c>
      <c r="B93" s="8" t="s">
        <v>78</v>
      </c>
      <c r="C93" s="8" t="s">
        <v>15</v>
      </c>
      <c r="D93" s="8" t="s">
        <v>13</v>
      </c>
      <c r="E93" s="8"/>
      <c r="F93" s="8"/>
      <c r="G93" s="31">
        <v>7683.9</v>
      </c>
      <c r="H93" s="31">
        <v>4883.8999999999996</v>
      </c>
      <c r="I93" s="32">
        <f t="shared" si="6"/>
        <v>63.560171267195045</v>
      </c>
    </row>
    <row r="94" spans="1:9" ht="31.5" x14ac:dyDescent="0.25">
      <c r="A94" s="12" t="s">
        <v>29</v>
      </c>
      <c r="B94" s="8" t="s">
        <v>78</v>
      </c>
      <c r="C94" s="8" t="s">
        <v>15</v>
      </c>
      <c r="D94" s="8" t="s">
        <v>30</v>
      </c>
      <c r="E94" s="8"/>
      <c r="F94" s="8"/>
      <c r="G94" s="31">
        <v>7683.9</v>
      </c>
      <c r="H94" s="31">
        <f>G94-2800</f>
        <v>4883.8999999999996</v>
      </c>
      <c r="I94" s="32">
        <f t="shared" si="6"/>
        <v>63.560171267195045</v>
      </c>
    </row>
    <row r="95" spans="1:9" x14ac:dyDescent="0.25">
      <c r="A95" s="14"/>
      <c r="B95" s="15"/>
      <c r="C95" s="15"/>
      <c r="D95" s="15"/>
      <c r="E95" s="15"/>
      <c r="F95" s="15"/>
      <c r="G95" s="35"/>
      <c r="H95" s="35"/>
      <c r="I95" s="35"/>
    </row>
    <row r="96" spans="1:9" x14ac:dyDescent="0.25">
      <c r="A96" s="26"/>
      <c r="B96" s="27"/>
      <c r="C96" s="27"/>
      <c r="D96" s="27"/>
      <c r="E96" s="27"/>
      <c r="F96" s="27"/>
      <c r="G96" s="36"/>
      <c r="H96" s="36"/>
      <c r="I96" s="36"/>
    </row>
    <row r="97" spans="1:9" ht="31.5" x14ac:dyDescent="0.25">
      <c r="A97" s="7" t="s">
        <v>81</v>
      </c>
      <c r="B97" s="18" t="s">
        <v>82</v>
      </c>
      <c r="C97" s="18" t="s">
        <v>13</v>
      </c>
      <c r="D97" s="18" t="s">
        <v>13</v>
      </c>
      <c r="E97" s="18"/>
      <c r="F97" s="18"/>
      <c r="G97" s="31">
        <v>3821.8</v>
      </c>
      <c r="H97" s="31">
        <v>3821.8</v>
      </c>
      <c r="I97" s="32">
        <f>H97/G97*100</f>
        <v>100</v>
      </c>
    </row>
    <row r="98" spans="1:9" x14ac:dyDescent="0.25">
      <c r="A98" s="12" t="s">
        <v>11</v>
      </c>
      <c r="B98" s="8" t="s">
        <v>82</v>
      </c>
      <c r="C98" s="8" t="s">
        <v>12</v>
      </c>
      <c r="D98" s="8" t="s">
        <v>13</v>
      </c>
      <c r="E98" s="8"/>
      <c r="F98" s="8"/>
      <c r="G98" s="31">
        <v>3821.8</v>
      </c>
      <c r="H98" s="31">
        <v>3821.8</v>
      </c>
      <c r="I98" s="32">
        <f t="shared" ref="I98:I99" si="7">H98/G98*100</f>
        <v>100</v>
      </c>
    </row>
    <row r="99" spans="1:9" ht="63" x14ac:dyDescent="0.25">
      <c r="A99" s="12" t="s">
        <v>45</v>
      </c>
      <c r="B99" s="8" t="s">
        <v>82</v>
      </c>
      <c r="C99" s="8" t="s">
        <v>12</v>
      </c>
      <c r="D99" s="8" t="s">
        <v>68</v>
      </c>
      <c r="E99" s="8"/>
      <c r="F99" s="8"/>
      <c r="G99" s="31">
        <v>3821.8</v>
      </c>
      <c r="H99" s="31">
        <v>3821.8</v>
      </c>
      <c r="I99" s="32">
        <f t="shared" si="7"/>
        <v>100</v>
      </c>
    </row>
    <row r="104" spans="1:9" s="42" customFormat="1" ht="42" customHeight="1" x14ac:dyDescent="0.3">
      <c r="A104" s="47" t="s">
        <v>86</v>
      </c>
      <c r="B104" s="47"/>
      <c r="C104" s="40"/>
      <c r="E104" s="41" t="s">
        <v>87</v>
      </c>
    </row>
  </sheetData>
  <mergeCells count="5">
    <mergeCell ref="A5:A6"/>
    <mergeCell ref="B5:F5"/>
    <mergeCell ref="G5:I5"/>
    <mergeCell ref="A2:I3"/>
    <mergeCell ref="A104:B104"/>
  </mergeCells>
  <pageMargins left="0.70866141732283472" right="0.11811023622047245" top="0.74803149606299213" bottom="0.74803149606299213" header="0" footer="0"/>
  <pageSetup paperSize="9" scale="58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А. Клейманова</dc:creator>
  <cp:lastModifiedBy>Юлия А. Клейманова</cp:lastModifiedBy>
  <cp:lastPrinted>2022-11-14T08:45:44Z</cp:lastPrinted>
  <dcterms:created xsi:type="dcterms:W3CDTF">2022-11-10T07:41:11Z</dcterms:created>
  <dcterms:modified xsi:type="dcterms:W3CDTF">2023-11-10T02:33:17Z</dcterms:modified>
</cp:coreProperties>
</file>