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прил 15 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<sst xmlns="http://schemas.openxmlformats.org/spreadsheetml/2006/main" count="38" uniqueCount="37">
  <si>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Всего:</t>
  </si>
  <si>
    <t>Всего</t>
  </si>
  <si>
    <t>В том числе по источникам финансирования</t>
  </si>
  <si>
    <t>средства ГК "Фонд содействия реформированию ЖКХ"</t>
  </si>
  <si>
    <t>городского Совета депутатов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</si>
  <si>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</si>
  <si>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тыс. рублей</t>
  </si>
  <si>
    <t xml:space="preserve"> к решению Горно-Алтайского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</si>
  <si>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</si>
  <si>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Подпрограмма «Развитие и содержание объектов благоустройства в муниципальном образовании «Город Горно-Алтайск» на 2020 - 2025 годы»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</si>
  <si>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</si>
  <si>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Подпрограмма «Развитие коммунального хозяйства в муниципальном образовании «Город Горно-Алтайск» на 2020 - 2025 годы»</t>
  </si>
  <si>
    <t>Развитие и содержание объектов благоустройства в муниципальном образовании «Город Горно-Алтайск»</t>
  </si>
  <si>
    <t>РАСПРЕДЕЛЕНИЕ БЮДЖЕТНЫХ АССИГНОВАНИЙ</t>
  </si>
  <si>
    <t>средства городского бюджета</t>
  </si>
  <si>
    <t>Республиканский бюджет Республики Алтай (справочно)</t>
  </si>
  <si>
    <t>Федеральный бюджет (справочно)</t>
  </si>
  <si>
    <t>Перечень объектов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</si>
  <si>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</si>
  <si>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Подпрограмма «Развитие системы дошкольного, общего и дополнительного образования в муниципальном образовании «Город Горно-Алтайск» на 2020 - 2025 годы»</t>
  </si>
  <si>
    <t>Реконструкция Катунского водозабора. Водоснабжение г. Горно-Алтайск</t>
  </si>
  <si>
    <t>Строительство общеобразовательной школы на 275 учащихся в микрорайоне «Заимка» г. Горно-Алтайск</t>
  </si>
  <si>
    <t>Строительство детского сада на 285 мест, из них 135 мест в ясельных группах по ул. Кольцевая, 2/2, город Горно-Алтайск, Республика Алтай</t>
  </si>
  <si>
    <t>Муниципальная программа муниципального образования «Город Горно-Алтайск» «Развитие физической культуры и спорта в муниципальном образовании «Город Горно-Алтайск» на 2014 - 2019 годы»</t>
  </si>
  <si>
    <t>Подпрограмма «Организация и создание условий для занятий физической культурой и массовым спортом в муниципальном образовании «Город Горно-Алтайск» на 2014 - 2019 годы»</t>
  </si>
  <si>
    <t>Физкультурно-оздоровительный комплекс с универсальным игровым залом по адресу: Республика Алтай, г. Горно-Алтайск, пер. Спортивный, 12</t>
  </si>
  <si>
    <t>Муниципальная программа муниципального образования «Город Горно-Алтайск» «Эффективное управление муниципальной собственностью и градостроительная деятельность в муниципальном образовании «Город Горно-Алтайск» на 2014 - 2019 годы</t>
  </si>
  <si>
    <t>Подпрограмма «Повышение качества управления муниципальной собственностью в муниципальном образовании «Город Горно-Алтайск» на 2014 - 2019 годы</t>
  </si>
  <si>
    <t>Проведение проектно-изыскательных работ и разработка проектно-сметной документации объекта капитального строительства «Реконструкция здания «СОШ № 12 г. Горно-Алтайска по адресу: г. Горно-Алтайск, ул. Социалистическая, 21 (количество учащихся 250). 1 этап»</t>
  </si>
  <si>
    <t>2. Муниципальное учреждение «Управление имущества, градостроительства и земельных отношений города Горно-Алтайска»</t>
  </si>
  <si>
    <t>Выкуп подводящего газопровода в микрорайоне «Заимка 1» по ул. С.С. Каташа</t>
  </si>
  <si>
    <t>от «___»  _______ 20____ года №_____</t>
  </si>
  <si>
    <t xml:space="preserve"> на капитальные вложения в объекты муниципальной собственности и приобретение объектов недвижимого имущества в  муниципальную собственность муниципального образования «Город Горно-Алтайск» на 2022 год</t>
  </si>
  <si>
    <t>Приобретение здания общежития, здания мастерской, здания гаража, здания склада, расположенных по адресу:Российская Федерация, Республика Алтай, г. Горно-Алтайск, ул. Строителей, 3</t>
  </si>
  <si>
    <t>Разработка проектно-сметной документации объекта: «Реконструкция элемента улично-дорожной сети на отрезке автомобильной дороги по ул. Ленина от дома № 11 до ул.Фрунзе, № 24/1 в г. Горно-Алтайске»</t>
  </si>
  <si>
    <t>Разработка проектно-сметной документации объекта: "Реконструкция элемента улично-дорожной сети на отрезке автомобильной дороги по ул. Ленина от дома № 15 до дома № 23 в г. Горно-Алтайске"</t>
  </si>
  <si>
    <t>ПРИЛОЖЕНИЕ № 13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</si>
</sst>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000"/>
    <numFmt numFmtId="195" formatCode="0.000"/>
    <numFmt numFmtId="196" formatCode="0.00000"/>
    <numFmt numFmtId="197" formatCode="0.000000"/>
    <numFmt numFmtId="198" formatCode="#,##0.0000"/>
    <numFmt numFmtId="199" formatCode="[$-FC19]d\ mmmm\ yyyy\ &quot;г.&quot;"/>
    <numFmt numFmtId="200" formatCode="0.0"/>
    <numFmt numFmtId="201" formatCode="_-* #,##0.00000_р_._-;\-* #,##0.00000_р_._-;_-* &quot;-&quot;??_р_._-;_-@_-"/>
    <numFmt numFmtId="202" formatCode="_-* #,##0.000_р_._-;\-* #,##0.000_р_._-;_-* &quot;-&quot;??_р_._-;_-@_-"/>
    <numFmt numFmtId="203" formatCode="#,##0.00000"/>
    <numFmt numFmtId="204" formatCode="0.0000000"/>
    <numFmt numFmtId="205" formatCode="0.00000000"/>
    <numFmt numFmtId="206" formatCode="_-* #,##0.0_р_._-;\-* #,##0.0_р_._-;_-* &quot;-&quot;??_р_._-;_-@_-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200" fontId="6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/>
    </xf>
    <xf numFmtId="192" fontId="6" fillId="0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distributed" wrapText="1"/>
    </xf>
    <xf numFmtId="192" fontId="45" fillId="0" borderId="10" xfId="0" applyNumberFormat="1" applyFont="1" applyFill="1" applyBorder="1" applyAlignment="1">
      <alignment horizontal="center" vertical="center"/>
    </xf>
    <xf numFmtId="192" fontId="4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distributed" wrapText="1"/>
    </xf>
    <xf numFmtId="0" fontId="46" fillId="0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192" fontId="4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left" vertical="distributed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distributed"/>
    </xf>
    <xf numFmtId="0" fontId="6" fillId="0" borderId="12" xfId="0" applyFont="1" applyFill="1" applyBorder="1" applyAlignment="1">
      <alignment horizontal="left" vertical="distributed" wrapText="1"/>
    </xf>
    <xf numFmtId="0" fontId="6" fillId="0" borderId="13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justify"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5" fillId="0" borderId="11" xfId="0" applyFont="1" applyFill="1" applyBorder="1" applyAlignment="1">
      <alignment horizontal="left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92" zoomScaleNormal="92" zoomScalePageLayoutView="0" workbookViewId="0" topLeftCell="A1">
      <selection activeCell="F17" sqref="F17"/>
    </sheetView>
  </sheetViews>
  <sheetFormatPr defaultColWidth="9.140625" defaultRowHeight="12.75"/>
  <cols>
    <col min="1" max="1" width="30.8515625" style="5" customWidth="1"/>
    <col min="2" max="3" width="9.140625" style="5" customWidth="1"/>
    <col min="4" max="4" width="21.7109375" style="5" customWidth="1"/>
    <col min="5" max="5" width="3.00390625" style="5" hidden="1" customWidth="1"/>
    <col min="6" max="6" width="12.57421875" style="5" customWidth="1"/>
    <col min="7" max="7" width="13.140625" style="6" customWidth="1"/>
    <col min="8" max="8" width="15.00390625" style="6" customWidth="1"/>
    <col min="9" max="9" width="12.421875" style="6" customWidth="1"/>
    <col min="10" max="10" width="10.8515625" style="6" hidden="1" customWidth="1"/>
    <col min="11" max="11" width="1.8515625" style="6" customWidth="1"/>
    <col min="12" max="12" width="9.140625" style="6" customWidth="1"/>
    <col min="13" max="13" width="12.28125" style="6" customWidth="1"/>
    <col min="14" max="14" width="9.140625" style="6" customWidth="1"/>
    <col min="15" max="15" width="9.8515625" style="6" bestFit="1" customWidth="1"/>
    <col min="16" max="16384" width="9.140625" style="6" customWidth="1"/>
  </cols>
  <sheetData>
    <row r="1" spans="6:9" ht="15.75">
      <c r="F1" s="23"/>
      <c r="G1" s="21"/>
      <c r="H1" s="22" t="s">
        <v>36</v>
      </c>
      <c r="I1" s="23"/>
    </row>
    <row r="2" spans="6:9" ht="15.75">
      <c r="F2" s="23"/>
      <c r="G2" s="21"/>
      <c r="H2" s="22" t="s">
        <v>7</v>
      </c>
      <c r="I2" s="23"/>
    </row>
    <row r="3" spans="6:9" ht="15.75">
      <c r="F3" s="23"/>
      <c r="G3" s="21"/>
      <c r="H3" s="22" t="s">
        <v>4</v>
      </c>
      <c r="I3" s="23"/>
    </row>
    <row r="4" spans="6:9" ht="15.75">
      <c r="F4" s="23"/>
      <c r="G4" s="26" t="s">
        <v>31</v>
      </c>
      <c r="H4" s="26"/>
      <c r="I4" s="26"/>
    </row>
    <row r="5" spans="1:9" ht="15.75" customHeight="1">
      <c r="A5" s="27" t="s">
        <v>13</v>
      </c>
      <c r="B5" s="27"/>
      <c r="C5" s="27"/>
      <c r="D5" s="27"/>
      <c r="E5" s="27"/>
      <c r="F5" s="27"/>
      <c r="G5" s="27"/>
      <c r="H5" s="27"/>
      <c r="I5" s="27"/>
    </row>
    <row r="6" spans="1:14" ht="33" customHeight="1">
      <c r="A6" s="34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1"/>
      <c r="L6" s="1"/>
      <c r="M6" s="1"/>
      <c r="N6" s="4"/>
    </row>
    <row r="7" spans="9:10" ht="12.75">
      <c r="I7" s="6" t="s">
        <v>6</v>
      </c>
      <c r="J7" s="7" t="s">
        <v>6</v>
      </c>
    </row>
    <row r="8" spans="1:10" ht="12.75">
      <c r="A8" s="35" t="s">
        <v>17</v>
      </c>
      <c r="B8" s="35"/>
      <c r="C8" s="35"/>
      <c r="D8" s="35"/>
      <c r="E8" s="35"/>
      <c r="F8" s="35" t="s">
        <v>1</v>
      </c>
      <c r="G8" s="36" t="s">
        <v>2</v>
      </c>
      <c r="H8" s="36"/>
      <c r="I8" s="36"/>
      <c r="J8" s="36"/>
    </row>
    <row r="9" spans="1:10" ht="71.25" customHeight="1">
      <c r="A9" s="35"/>
      <c r="B9" s="35"/>
      <c r="C9" s="35"/>
      <c r="D9" s="35"/>
      <c r="E9" s="35"/>
      <c r="F9" s="35"/>
      <c r="G9" s="8" t="s">
        <v>14</v>
      </c>
      <c r="H9" s="8" t="s">
        <v>15</v>
      </c>
      <c r="I9" s="8" t="s">
        <v>16</v>
      </c>
      <c r="J9" s="8" t="s">
        <v>3</v>
      </c>
    </row>
    <row r="10" spans="1:10" s="5" customFormat="1" ht="28.5" customHeight="1">
      <c r="A10" s="37" t="s">
        <v>5</v>
      </c>
      <c r="B10" s="37"/>
      <c r="C10" s="37"/>
      <c r="D10" s="37"/>
      <c r="E10" s="37"/>
      <c r="F10" s="18">
        <f>F11+F16+F19+F24</f>
        <v>324717.33300000004</v>
      </c>
      <c r="G10" s="18">
        <f>G11+G16+G19+G24</f>
        <v>15704.033</v>
      </c>
      <c r="H10" s="18">
        <f>H11+H16+H19+H24</f>
        <v>133980.692</v>
      </c>
      <c r="I10" s="18">
        <f>I11+I16+I19+I24</f>
        <v>175032.608</v>
      </c>
      <c r="J10" s="15" t="e">
        <f>J11</f>
        <v>#REF!</v>
      </c>
    </row>
    <row r="11" spans="1:14" s="5" customFormat="1" ht="53.25" customHeight="1">
      <c r="A11" s="33" t="s">
        <v>8</v>
      </c>
      <c r="B11" s="33"/>
      <c r="C11" s="33"/>
      <c r="D11" s="33"/>
      <c r="E11" s="17"/>
      <c r="F11" s="18">
        <f aca="true" t="shared" si="0" ref="F11:I12">F12</f>
        <v>11662.332999999999</v>
      </c>
      <c r="G11" s="18">
        <f t="shared" si="0"/>
        <v>11662.332999999999</v>
      </c>
      <c r="H11" s="18">
        <f t="shared" si="0"/>
        <v>0</v>
      </c>
      <c r="I11" s="18">
        <f t="shared" si="0"/>
        <v>0</v>
      </c>
      <c r="J11" s="14" t="e">
        <f>J12</f>
        <v>#REF!</v>
      </c>
      <c r="N11" s="12"/>
    </row>
    <row r="12" spans="1:14" s="5" customFormat="1" ht="26.25" customHeight="1">
      <c r="A12" s="33" t="s">
        <v>9</v>
      </c>
      <c r="B12" s="33"/>
      <c r="C12" s="33"/>
      <c r="D12" s="33"/>
      <c r="E12" s="17"/>
      <c r="F12" s="18">
        <f t="shared" si="0"/>
        <v>11662.332999999999</v>
      </c>
      <c r="G12" s="18">
        <f t="shared" si="0"/>
        <v>11662.332999999999</v>
      </c>
      <c r="H12" s="18">
        <f t="shared" si="0"/>
        <v>0</v>
      </c>
      <c r="I12" s="18">
        <f t="shared" si="0"/>
        <v>0</v>
      </c>
      <c r="J12" s="14" t="e">
        <f>#REF!+#REF!+J13+#REF!+#REF!</f>
        <v>#REF!</v>
      </c>
      <c r="N12" s="12"/>
    </row>
    <row r="13" spans="1:10" s="5" customFormat="1" ht="26.25" customHeight="1">
      <c r="A13" s="33" t="s">
        <v>12</v>
      </c>
      <c r="B13" s="33"/>
      <c r="C13" s="33"/>
      <c r="D13" s="33"/>
      <c r="E13" s="17"/>
      <c r="F13" s="18">
        <f>SUM(F14:F15)</f>
        <v>11662.332999999999</v>
      </c>
      <c r="G13" s="18">
        <f>SUM(G14:G15)</f>
        <v>11662.332999999999</v>
      </c>
      <c r="H13" s="18">
        <f>SUM(H14:H15)</f>
        <v>0</v>
      </c>
      <c r="I13" s="18">
        <f>SUM(I14:I15)</f>
        <v>0</v>
      </c>
      <c r="J13" s="9" t="e">
        <f>#REF!+#REF!+#REF!+#REF!</f>
        <v>#REF!</v>
      </c>
    </row>
    <row r="14" spans="1:14" s="5" customFormat="1" ht="38.25" customHeight="1">
      <c r="A14" s="31" t="s">
        <v>34</v>
      </c>
      <c r="B14" s="32"/>
      <c r="C14" s="32"/>
      <c r="D14" s="32"/>
      <c r="E14" s="17"/>
      <c r="F14" s="19">
        <f>G14+H14+I14</f>
        <v>5620</v>
      </c>
      <c r="G14" s="19">
        <v>5620</v>
      </c>
      <c r="H14" s="19">
        <v>0</v>
      </c>
      <c r="I14" s="19">
        <v>0</v>
      </c>
      <c r="J14" s="10"/>
      <c r="M14" s="16"/>
      <c r="N14" s="16"/>
    </row>
    <row r="15" spans="1:14" s="5" customFormat="1" ht="39.75" customHeight="1">
      <c r="A15" s="31" t="s">
        <v>35</v>
      </c>
      <c r="B15" s="32"/>
      <c r="C15" s="32"/>
      <c r="D15" s="32"/>
      <c r="E15" s="17"/>
      <c r="F15" s="19">
        <f>G15+H15+I15</f>
        <v>6042.333</v>
      </c>
      <c r="G15" s="19">
        <v>6042.333</v>
      </c>
      <c r="H15" s="19">
        <v>0</v>
      </c>
      <c r="I15" s="19">
        <v>0</v>
      </c>
      <c r="J15" s="10"/>
      <c r="M15" s="16"/>
      <c r="N15" s="16"/>
    </row>
    <row r="16" spans="1:14" s="5" customFormat="1" ht="40.5" customHeight="1">
      <c r="A16" s="33" t="s">
        <v>10</v>
      </c>
      <c r="B16" s="33"/>
      <c r="C16" s="33"/>
      <c r="D16" s="33"/>
      <c r="E16" s="17"/>
      <c r="F16" s="18">
        <f>F17</f>
        <v>106891.4</v>
      </c>
      <c r="G16" s="18">
        <f>G17</f>
        <v>0</v>
      </c>
      <c r="H16" s="18">
        <f>H17</f>
        <v>1068.9</v>
      </c>
      <c r="I16" s="18">
        <f>I17</f>
        <v>105822.5</v>
      </c>
      <c r="J16" s="14" t="e">
        <f>J17</f>
        <v>#REF!</v>
      </c>
      <c r="N16" s="12"/>
    </row>
    <row r="17" spans="1:14" s="5" customFormat="1" ht="26.25" customHeight="1">
      <c r="A17" s="33" t="s">
        <v>11</v>
      </c>
      <c r="B17" s="33"/>
      <c r="C17" s="33"/>
      <c r="D17" s="33"/>
      <c r="E17" s="17"/>
      <c r="F17" s="18">
        <f>SUM(F18:F18)</f>
        <v>106891.4</v>
      </c>
      <c r="G17" s="18">
        <f>SUM(G18:G18)</f>
        <v>0</v>
      </c>
      <c r="H17" s="18">
        <f>SUM(H18:H18)</f>
        <v>1068.9</v>
      </c>
      <c r="I17" s="18">
        <f>SUM(I18:I18)</f>
        <v>105822.5</v>
      </c>
      <c r="J17" s="14" t="e">
        <f>#REF!+#REF!+#REF!+J36+J61</f>
        <v>#REF!</v>
      </c>
      <c r="N17" s="12"/>
    </row>
    <row r="18" spans="1:10" s="5" customFormat="1" ht="26.25" customHeight="1">
      <c r="A18" s="31" t="s">
        <v>20</v>
      </c>
      <c r="B18" s="32"/>
      <c r="C18" s="32"/>
      <c r="D18" s="42"/>
      <c r="E18" s="17"/>
      <c r="F18" s="19">
        <f>G18+H18+I18</f>
        <v>106891.4</v>
      </c>
      <c r="G18" s="19">
        <v>0</v>
      </c>
      <c r="H18" s="19">
        <v>1068.9</v>
      </c>
      <c r="I18" s="19">
        <v>105822.5</v>
      </c>
      <c r="J18" s="9" t="e">
        <f>#REF!+#REF!+#REF!+J32</f>
        <v>#REF!</v>
      </c>
    </row>
    <row r="19" spans="1:17" s="5" customFormat="1" ht="44.25" customHeight="1">
      <c r="A19" s="40" t="s">
        <v>18</v>
      </c>
      <c r="B19" s="40"/>
      <c r="C19" s="40"/>
      <c r="D19" s="40"/>
      <c r="E19" s="17"/>
      <c r="F19" s="18">
        <f>F20</f>
        <v>2000</v>
      </c>
      <c r="G19" s="18">
        <f>G20</f>
        <v>2000</v>
      </c>
      <c r="H19" s="18">
        <f>H20</f>
        <v>0</v>
      </c>
      <c r="I19" s="18">
        <f>I20</f>
        <v>0</v>
      </c>
      <c r="J19" s="11"/>
      <c r="M19" s="25"/>
      <c r="N19" s="25"/>
      <c r="O19" s="25"/>
      <c r="P19" s="25"/>
      <c r="Q19" s="25"/>
    </row>
    <row r="20" spans="1:17" s="5" customFormat="1" ht="39.75" customHeight="1">
      <c r="A20" s="40" t="s">
        <v>19</v>
      </c>
      <c r="B20" s="40"/>
      <c r="C20" s="40"/>
      <c r="D20" s="40"/>
      <c r="E20" s="17"/>
      <c r="F20" s="18">
        <f>F21+F22+F23</f>
        <v>2000</v>
      </c>
      <c r="G20" s="18">
        <f>G21+G22+G23</f>
        <v>2000</v>
      </c>
      <c r="H20" s="18">
        <f>H21+H22+H23</f>
        <v>0</v>
      </c>
      <c r="I20" s="18">
        <f>I21+I22+I23</f>
        <v>0</v>
      </c>
      <c r="J20" s="11"/>
      <c r="M20" s="25"/>
      <c r="N20" s="25"/>
      <c r="O20" s="25"/>
      <c r="P20" s="25"/>
      <c r="Q20" s="25"/>
    </row>
    <row r="21" spans="1:17" s="5" customFormat="1" ht="25.5" customHeight="1" hidden="1">
      <c r="A21" s="31" t="s">
        <v>21</v>
      </c>
      <c r="B21" s="32"/>
      <c r="C21" s="32"/>
      <c r="D21" s="32"/>
      <c r="E21" s="20"/>
      <c r="F21" s="19">
        <f>G21+H21+I21</f>
        <v>0</v>
      </c>
      <c r="G21" s="19"/>
      <c r="H21" s="19"/>
      <c r="I21" s="19"/>
      <c r="J21" s="11"/>
      <c r="M21" s="25"/>
      <c r="N21" s="25"/>
      <c r="O21" s="25"/>
      <c r="P21" s="25"/>
      <c r="Q21" s="25"/>
    </row>
    <row r="22" spans="1:17" s="5" customFormat="1" ht="57" customHeight="1" hidden="1">
      <c r="A22" s="31" t="s">
        <v>28</v>
      </c>
      <c r="B22" s="32"/>
      <c r="C22" s="32"/>
      <c r="D22" s="32"/>
      <c r="E22" s="20"/>
      <c r="F22" s="19">
        <f>G22+H22+I22</f>
        <v>0</v>
      </c>
      <c r="G22" s="19"/>
      <c r="H22" s="19"/>
      <c r="I22" s="19"/>
      <c r="J22" s="11"/>
      <c r="M22" s="25"/>
      <c r="N22" s="25"/>
      <c r="O22" s="25"/>
      <c r="P22" s="25"/>
      <c r="Q22" s="25"/>
    </row>
    <row r="23" spans="1:17" s="5" customFormat="1" ht="27.75" customHeight="1">
      <c r="A23" s="31" t="s">
        <v>22</v>
      </c>
      <c r="B23" s="32"/>
      <c r="C23" s="32"/>
      <c r="D23" s="42"/>
      <c r="E23" s="20"/>
      <c r="F23" s="19">
        <f>G23+H23+I23</f>
        <v>2000</v>
      </c>
      <c r="G23" s="19">
        <v>2000</v>
      </c>
      <c r="H23" s="19">
        <v>0</v>
      </c>
      <c r="I23" s="19">
        <v>0</v>
      </c>
      <c r="J23" s="11"/>
      <c r="M23" s="25"/>
      <c r="N23" s="25"/>
      <c r="O23" s="25"/>
      <c r="P23" s="25"/>
      <c r="Q23" s="25"/>
    </row>
    <row r="24" spans="1:17" s="5" customFormat="1" ht="39.75" customHeight="1">
      <c r="A24" s="40" t="s">
        <v>23</v>
      </c>
      <c r="B24" s="40"/>
      <c r="C24" s="40"/>
      <c r="D24" s="40"/>
      <c r="E24" s="17"/>
      <c r="F24" s="18">
        <f>F25</f>
        <v>204163.60000000003</v>
      </c>
      <c r="G24" s="18">
        <f>G25</f>
        <v>2041.7</v>
      </c>
      <c r="H24" s="18">
        <f>H25</f>
        <v>132911.79200000002</v>
      </c>
      <c r="I24" s="18">
        <f>I25</f>
        <v>69210.108</v>
      </c>
      <c r="J24" s="11"/>
      <c r="M24" s="25"/>
      <c r="N24" s="25"/>
      <c r="O24" s="25"/>
      <c r="P24" s="25"/>
      <c r="Q24" s="25"/>
    </row>
    <row r="25" spans="1:17" s="5" customFormat="1" ht="42" customHeight="1">
      <c r="A25" s="38" t="s">
        <v>24</v>
      </c>
      <c r="B25" s="39"/>
      <c r="C25" s="39"/>
      <c r="D25" s="39"/>
      <c r="E25" s="20"/>
      <c r="F25" s="18">
        <f>G25+H25+I25</f>
        <v>204163.60000000003</v>
      </c>
      <c r="G25" s="18">
        <f>G26</f>
        <v>2041.7</v>
      </c>
      <c r="H25" s="18">
        <f>H26</f>
        <v>132911.79200000002</v>
      </c>
      <c r="I25" s="18">
        <f>I26</f>
        <v>69210.108</v>
      </c>
      <c r="J25" s="11"/>
      <c r="M25" s="25"/>
      <c r="N25" s="25"/>
      <c r="O25" s="25"/>
      <c r="P25" s="25"/>
      <c r="Q25" s="25"/>
    </row>
    <row r="26" spans="1:17" s="5" customFormat="1" ht="27" customHeight="1">
      <c r="A26" s="41" t="s">
        <v>25</v>
      </c>
      <c r="B26" s="41"/>
      <c r="C26" s="41"/>
      <c r="D26" s="41"/>
      <c r="E26" s="20"/>
      <c r="F26" s="19">
        <f>G26+H26+I26</f>
        <v>204163.60000000003</v>
      </c>
      <c r="G26" s="19">
        <f>1335.5+706.2</f>
        <v>2041.7</v>
      </c>
      <c r="H26" s="19">
        <f>699.092+132212.7</f>
        <v>132911.79200000002</v>
      </c>
      <c r="I26" s="19">
        <v>69210.108</v>
      </c>
      <c r="J26" s="11"/>
      <c r="M26" s="25"/>
      <c r="N26" s="25"/>
      <c r="O26" s="25"/>
      <c r="P26" s="25"/>
      <c r="Q26" s="25"/>
    </row>
    <row r="27" spans="1:17" s="5" customFormat="1" ht="28.5" customHeight="1">
      <c r="A27" s="38" t="s">
        <v>29</v>
      </c>
      <c r="B27" s="39"/>
      <c r="C27" s="39"/>
      <c r="D27" s="39"/>
      <c r="E27" s="20"/>
      <c r="F27" s="18">
        <f aca="true" t="shared" si="1" ref="F27:I28">F28</f>
        <v>8250</v>
      </c>
      <c r="G27" s="18">
        <f>G28</f>
        <v>8250</v>
      </c>
      <c r="H27" s="18">
        <f t="shared" si="1"/>
        <v>0</v>
      </c>
      <c r="I27" s="18">
        <f t="shared" si="1"/>
        <v>0</v>
      </c>
      <c r="J27" s="11"/>
      <c r="M27" s="25"/>
      <c r="N27" s="25"/>
      <c r="O27" s="25"/>
      <c r="P27" s="25"/>
      <c r="Q27" s="25"/>
    </row>
    <row r="28" spans="1:17" s="5" customFormat="1" ht="57" customHeight="1">
      <c r="A28" s="38" t="s">
        <v>26</v>
      </c>
      <c r="B28" s="39"/>
      <c r="C28" s="39"/>
      <c r="D28" s="39"/>
      <c r="E28" s="20"/>
      <c r="F28" s="18">
        <f t="shared" si="1"/>
        <v>8250</v>
      </c>
      <c r="G28" s="18">
        <f t="shared" si="1"/>
        <v>8250</v>
      </c>
      <c r="H28" s="18">
        <f t="shared" si="1"/>
        <v>0</v>
      </c>
      <c r="I28" s="18">
        <f t="shared" si="1"/>
        <v>0</v>
      </c>
      <c r="J28" s="11"/>
      <c r="M28" s="25"/>
      <c r="N28" s="25"/>
      <c r="O28" s="25"/>
      <c r="P28" s="25"/>
      <c r="Q28" s="25"/>
    </row>
    <row r="29" spans="1:17" s="5" customFormat="1" ht="41.25" customHeight="1">
      <c r="A29" s="38" t="s">
        <v>27</v>
      </c>
      <c r="B29" s="39"/>
      <c r="C29" s="39"/>
      <c r="D29" s="39"/>
      <c r="E29" s="20"/>
      <c r="F29" s="18">
        <f>F31+F30</f>
        <v>8250</v>
      </c>
      <c r="G29" s="18">
        <f>G31+G30</f>
        <v>8250</v>
      </c>
      <c r="H29" s="18">
        <f>H31+H30</f>
        <v>0</v>
      </c>
      <c r="I29" s="18">
        <f>I31+I30</f>
        <v>0</v>
      </c>
      <c r="J29" s="11"/>
      <c r="M29" s="25"/>
      <c r="N29" s="25"/>
      <c r="O29" s="25"/>
      <c r="P29" s="25"/>
      <c r="Q29" s="25"/>
    </row>
    <row r="30" spans="1:17" s="5" customFormat="1" ht="28.5" customHeight="1" hidden="1">
      <c r="A30" s="31" t="s">
        <v>30</v>
      </c>
      <c r="B30" s="32"/>
      <c r="C30" s="32"/>
      <c r="D30" s="32"/>
      <c r="E30" s="20"/>
      <c r="F30" s="19">
        <f>G30+H30+I30</f>
        <v>0</v>
      </c>
      <c r="G30" s="19">
        <v>0</v>
      </c>
      <c r="H30" s="19">
        <v>0</v>
      </c>
      <c r="I30" s="19">
        <v>0</v>
      </c>
      <c r="J30" s="11"/>
      <c r="M30" s="25"/>
      <c r="N30" s="25"/>
      <c r="O30" s="25"/>
      <c r="P30" s="25"/>
      <c r="Q30" s="25"/>
    </row>
    <row r="31" spans="1:17" s="5" customFormat="1" ht="36.75" customHeight="1">
      <c r="A31" s="31" t="s">
        <v>33</v>
      </c>
      <c r="B31" s="32"/>
      <c r="C31" s="32"/>
      <c r="D31" s="32"/>
      <c r="E31" s="20"/>
      <c r="F31" s="19">
        <f>G31+H31+I31</f>
        <v>8250</v>
      </c>
      <c r="G31" s="19">
        <v>8250</v>
      </c>
      <c r="H31" s="19">
        <v>0</v>
      </c>
      <c r="I31" s="19">
        <v>0</v>
      </c>
      <c r="J31" s="11"/>
      <c r="M31" s="25"/>
      <c r="N31" s="25"/>
      <c r="O31" s="25"/>
      <c r="P31" s="25"/>
      <c r="Q31" s="25"/>
    </row>
    <row r="32" spans="1:10" ht="20.25" customHeight="1">
      <c r="A32" s="28" t="s">
        <v>0</v>
      </c>
      <c r="B32" s="29"/>
      <c r="C32" s="29"/>
      <c r="D32" s="29"/>
      <c r="E32" s="30"/>
      <c r="F32" s="24">
        <f>F27+F10</f>
        <v>332967.33300000004</v>
      </c>
      <c r="G32" s="24">
        <f>G27+G10</f>
        <v>23954.033</v>
      </c>
      <c r="H32" s="24">
        <f>H27+H10</f>
        <v>133980.692</v>
      </c>
      <c r="I32" s="24">
        <f>I27+I10</f>
        <v>175032.608</v>
      </c>
      <c r="J32" s="13" t="e">
        <f>#REF!+#REF!+J10</f>
        <v>#REF!</v>
      </c>
    </row>
    <row r="33" ht="57" customHeight="1">
      <c r="F33" s="3"/>
    </row>
    <row r="34" spans="1:6" ht="41.25" customHeight="1">
      <c r="A34" s="12"/>
      <c r="F34" s="2"/>
    </row>
  </sheetData>
  <sheetProtection/>
  <mergeCells count="29">
    <mergeCell ref="A31:D31"/>
    <mergeCell ref="A30:D30"/>
    <mergeCell ref="A14:D14"/>
    <mergeCell ref="A20:D20"/>
    <mergeCell ref="A21:D21"/>
    <mergeCell ref="A23:D23"/>
    <mergeCell ref="A18:D18"/>
    <mergeCell ref="A15:D15"/>
    <mergeCell ref="A27:D27"/>
    <mergeCell ref="A25:D25"/>
    <mergeCell ref="A10:E10"/>
    <mergeCell ref="A11:D11"/>
    <mergeCell ref="A12:D12"/>
    <mergeCell ref="A13:D13"/>
    <mergeCell ref="A28:D28"/>
    <mergeCell ref="A29:D29"/>
    <mergeCell ref="A19:D19"/>
    <mergeCell ref="A24:D24"/>
    <mergeCell ref="A26:D26"/>
    <mergeCell ref="G4:I4"/>
    <mergeCell ref="A5:I5"/>
    <mergeCell ref="A32:E32"/>
    <mergeCell ref="A22:D22"/>
    <mergeCell ref="A16:D16"/>
    <mergeCell ref="A17:D17"/>
    <mergeCell ref="A6:J6"/>
    <mergeCell ref="A8:E9"/>
    <mergeCell ref="F8:F9"/>
    <mergeCell ref="G8:J8"/>
  </mergeCells>
  <printOptions/>
  <pageMargins left="0.5118110236220472" right="0" top="0.5118110236220472" bottom="0.5118110236220472" header="0.5118110236220472" footer="0.5118110236220472"/>
  <pageSetup firstPageNumber="136" useFirstPageNumber="1" fitToHeight="0" fitToWidth="1" horizontalDpi="600" verticalDpi="6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А. Клейманова</cp:lastModifiedBy>
  <cp:lastPrinted>2021-11-19T09:19:21Z</cp:lastPrinted>
  <dcterms:created xsi:type="dcterms:W3CDTF">1996-10-08T23:32:33Z</dcterms:created>
  <dcterms:modified xsi:type="dcterms:W3CDTF">2021-11-19T09:19:28Z</dcterms:modified>
  <cp:category/>
  <cp:version/>
  <cp:contentType/>
  <cp:contentStatus/>
</cp:coreProperties>
</file>