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исполнение 2023\"/>
    </mc:Choice>
  </mc:AlternateContent>
  <bookViews>
    <workbookView xWindow="0" yWindow="0" windowWidth="28800" windowHeight="11835"/>
  </bookViews>
  <sheets>
    <sheet name="7 2023 РАЗД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D14" i="2"/>
  <c r="E14" i="2"/>
  <c r="F14" i="2" s="1"/>
  <c r="D15" i="2"/>
  <c r="E15" i="2"/>
  <c r="F15" i="2"/>
  <c r="D16" i="2"/>
  <c r="E16" i="2"/>
  <c r="D17" i="2"/>
  <c r="E17" i="2"/>
  <c r="F17" i="2" s="1"/>
  <c r="D18" i="2"/>
  <c r="F18" i="2" s="1"/>
  <c r="E18" i="2"/>
  <c r="E19" i="2"/>
  <c r="D20" i="2"/>
  <c r="F20" i="2" s="1"/>
  <c r="E20" i="2"/>
  <c r="D22" i="2"/>
  <c r="D21" i="2" s="1"/>
  <c r="E22" i="2"/>
  <c r="D23" i="2"/>
  <c r="E23" i="2"/>
  <c r="F23" i="2" s="1"/>
  <c r="D25" i="2"/>
  <c r="E25" i="2"/>
  <c r="D26" i="2"/>
  <c r="E26" i="2"/>
  <c r="F26" i="2" s="1"/>
  <c r="D27" i="2"/>
  <c r="E27" i="2"/>
  <c r="F27" i="2" s="1"/>
  <c r="D28" i="2"/>
  <c r="E28" i="2"/>
  <c r="F28" i="2" s="1"/>
  <c r="D30" i="2"/>
  <c r="E30" i="2"/>
  <c r="D31" i="2"/>
  <c r="E31" i="2"/>
  <c r="D32" i="2"/>
  <c r="E32" i="2"/>
  <c r="F32" i="2" s="1"/>
  <c r="D33" i="2"/>
  <c r="E33" i="2"/>
  <c r="F33" i="2"/>
  <c r="D35" i="2"/>
  <c r="E35" i="2"/>
  <c r="D36" i="2"/>
  <c r="E36" i="2"/>
  <c r="F36" i="2" s="1"/>
  <c r="D37" i="2"/>
  <c r="E37" i="2"/>
  <c r="F37" i="2"/>
  <c r="D38" i="2"/>
  <c r="E38" i="2"/>
  <c r="D39" i="2"/>
  <c r="E39" i="2"/>
  <c r="F39" i="2" s="1"/>
  <c r="D41" i="2"/>
  <c r="E41" i="2"/>
  <c r="E40" i="2" s="1"/>
  <c r="F41" i="2"/>
  <c r="D42" i="2"/>
  <c r="E42" i="2"/>
  <c r="D44" i="2"/>
  <c r="E44" i="2"/>
  <c r="F44" i="2" s="1"/>
  <c r="D45" i="2"/>
  <c r="E45" i="2"/>
  <c r="F45" i="2"/>
  <c r="D46" i="2"/>
  <c r="E46" i="2"/>
  <c r="D48" i="2"/>
  <c r="E48" i="2"/>
  <c r="D49" i="2"/>
  <c r="E49" i="2"/>
  <c r="D50" i="2"/>
  <c r="E50" i="2"/>
  <c r="F50" i="2" s="1"/>
  <c r="D51" i="2"/>
  <c r="D52" i="2"/>
  <c r="E52" i="2"/>
  <c r="E51" i="2" s="1"/>
  <c r="F52" i="2"/>
  <c r="D54" i="2"/>
  <c r="D53" i="2" s="1"/>
  <c r="E54" i="2"/>
  <c r="E53" i="2" s="1"/>
  <c r="D55" i="2"/>
  <c r="D24" i="2" l="1"/>
  <c r="F51" i="2"/>
  <c r="F48" i="2"/>
  <c r="F53" i="2"/>
  <c r="F49" i="2"/>
  <c r="F46" i="2"/>
  <c r="F42" i="2"/>
  <c r="F38" i="2"/>
  <c r="E47" i="2"/>
  <c r="E29" i="2"/>
  <c r="D47" i="2"/>
  <c r="E43" i="2"/>
  <c r="D29" i="2"/>
  <c r="F25" i="2"/>
  <c r="E12" i="2"/>
  <c r="F12" i="2" s="1"/>
  <c r="D43" i="2"/>
  <c r="D40" i="2"/>
  <c r="F40" i="2" s="1"/>
  <c r="E34" i="2"/>
  <c r="F31" i="2"/>
  <c r="E21" i="2"/>
  <c r="F21" i="2" s="1"/>
  <c r="D12" i="2"/>
  <c r="D34" i="2"/>
  <c r="F34" i="2" s="1"/>
  <c r="E24" i="2"/>
  <c r="F54" i="2"/>
  <c r="F30" i="2"/>
  <c r="F22" i="2"/>
  <c r="F16" i="2"/>
  <c r="F35" i="2"/>
  <c r="F13" i="2"/>
  <c r="F24" i="2" l="1"/>
  <c r="F43" i="2"/>
  <c r="D11" i="2"/>
  <c r="F29" i="2"/>
  <c r="F47" i="2"/>
  <c r="E11" i="2"/>
  <c r="F11" i="2" l="1"/>
</calcChain>
</file>

<file path=xl/sharedStrings.xml><?xml version="1.0" encoding="utf-8"?>
<sst xmlns="http://schemas.openxmlformats.org/spreadsheetml/2006/main" count="140" uniqueCount="75">
  <si>
    <t>03</t>
  </si>
  <si>
    <t>Прочие межбюджетные трансферты общего характера</t>
  </si>
  <si>
    <t>00</t>
  </si>
  <si>
    <t>Межбюджетные трансферты</t>
  </si>
  <si>
    <t>01</t>
  </si>
  <si>
    <t>02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</si>
  <si>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</si>
  <si>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</si>
  <si>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</si>
  <si>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</si>
  <si>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</si>
  <si>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04</t>
  </si>
  <si>
    <t>10</t>
  </si>
  <si>
    <t>Социальное обеспечение население</t>
  </si>
  <si>
    <t>Пенсионное обеспечение</t>
  </si>
  <si>
    <t>Социальная политика</t>
  </si>
  <si>
    <t>08</t>
  </si>
  <si>
    <t xml:space="preserve">Другие вопросы в области культуры, кинематографии </t>
  </si>
  <si>
    <t>Культура</t>
  </si>
  <si>
    <t>Культура и кинематография</t>
  </si>
  <si>
    <t>09</t>
  </si>
  <si>
    <t>07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</si>
  <si>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</si>
  <si>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</si>
  <si>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</si>
  <si>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</si>
  <si>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05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</si>
  <si>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</si>
  <si>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</si>
  <si>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</si>
  <si>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</si>
  <si>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</si>
  <si>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12</t>
  </si>
  <si>
    <t>Другие вопросы в области национальной экономики</t>
  </si>
  <si>
    <t>Дорожное хозяйство</t>
  </si>
  <si>
    <t>Транспорт</t>
  </si>
  <si>
    <t>06</t>
  </si>
  <si>
    <t>Водное хозяйство</t>
  </si>
  <si>
    <t>Национальная экономика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</si>
  <si>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</si>
  <si>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</si>
  <si>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</si>
  <si>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</si>
  <si>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13</t>
  </si>
  <si>
    <t>Другие общегосударственные вопросы</t>
  </si>
  <si>
    <t>11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</si>
  <si>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</si>
  <si>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</si>
  <si>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</si>
  <si>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</si>
  <si>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</si>
  <si>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</si>
  <si>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</si>
  <si>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</si>
  <si>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всего расходов</t>
  </si>
  <si>
    <t>Процент исполнения</t>
  </si>
  <si>
    <t xml:space="preserve">Исполнено </t>
  </si>
  <si>
    <t xml:space="preserve">Утверждено </t>
  </si>
  <si>
    <t>Подраздел</t>
  </si>
  <si>
    <t>Раздел</t>
  </si>
  <si>
    <t>Наименование</t>
  </si>
  <si>
    <t>тыс.рублей</t>
  </si>
  <si>
    <t>бюджета муниципального образования «Город Горно-Алтайск»</t>
  </si>
  <si>
    <t xml:space="preserve">ИСПОЛНЕНИЕ </t>
  </si>
  <si>
    <t>городского Совета депутатов</t>
  </si>
  <si>
    <t xml:space="preserve"> к решению Горно-Алтайского</t>
  </si>
  <si>
    <t>ПРИЛОЖЕНИЕ № 3</t>
  </si>
  <si>
    <t>Дополнительное образование</t>
  </si>
  <si>
    <t>Молодежная политика и оздоровление детей</t>
  </si>
  <si>
    <t>Борьба с беспризорностью опека и попечительство</t>
  </si>
  <si>
    <t>Спорт высших достижений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</si>
  <si>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</si>
  <si>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</si>
  <si>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 разрезе разделов и подразделов классификации расходов бюджета за 2023 год</t>
  </si>
  <si>
    <t xml:space="preserve"> от «___» __________ 2024 года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</si>
</sst>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4%20(&#1048;&#1089;&#1087;&#1086;&#1083;&#1085;&#1077;&#1085;&#1080;&#1077;%20&#1087;&#1086;%20&#1074;&#1077;&#1076;&#1086;&#1084;&#1089;&#1090;&#1074;&#1077;&#1085;&#1085;&#1086;&#1081;%20&#1089;&#1090;&#1088;&#1082;&#1090;&#1091;&#1088;&#1077;%20&#1088;&#1072;&#1089;&#1093;&#1086;&#1076;&#1086;&#1074;%20&#1079;&#1072;%202023%20&#1075;&#1086;&#10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AKleymanova\Desktop\&#1076;&#1077;&#1082;&#1072;&#1073;&#1088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>
        <row r="14">
          <cell r="G14">
            <v>4780.2192500000001</v>
          </cell>
          <cell r="H14">
            <v>4715.1503999999995</v>
          </cell>
        </row>
        <row r="20">
          <cell r="G20">
            <v>77394.336549999993</v>
          </cell>
          <cell r="H20">
            <v>77193.120519999997</v>
          </cell>
        </row>
        <row r="69">
          <cell r="G69">
            <v>5.8</v>
          </cell>
          <cell r="H69">
            <v>5.8</v>
          </cell>
        </row>
        <row r="73">
          <cell r="G73">
            <v>73171.645619999996</v>
          </cell>
          <cell r="H73">
            <v>72401.002609999996</v>
          </cell>
        </row>
        <row r="112">
          <cell r="G112">
            <v>15282.278000000002</v>
          </cell>
          <cell r="H112">
            <v>14794.203790000001</v>
          </cell>
        </row>
        <row r="123">
          <cell r="G123">
            <v>25457.472449999997</v>
          </cell>
          <cell r="H123">
            <v>24294.118640000001</v>
          </cell>
        </row>
        <row r="140">
          <cell r="G140">
            <v>1673.595</v>
          </cell>
          <cell r="H140">
            <v>1673.5945999999999</v>
          </cell>
        </row>
        <row r="153">
          <cell r="G153">
            <v>3736.3944700000002</v>
          </cell>
          <cell r="H153">
            <v>3736.3944700000002</v>
          </cell>
        </row>
        <row r="162">
          <cell r="G162">
            <v>59825.982499999998</v>
          </cell>
          <cell r="H162">
            <v>57206.726960000007</v>
          </cell>
        </row>
        <row r="179">
          <cell r="G179">
            <v>48185.574810000006</v>
          </cell>
          <cell r="H179">
            <v>48056.034189999998</v>
          </cell>
        </row>
        <row r="201">
          <cell r="G201">
            <v>3106.1285499999999</v>
          </cell>
          <cell r="H201">
            <v>3106.1285499999999</v>
          </cell>
        </row>
        <row r="206">
          <cell r="G206">
            <v>22959.946</v>
          </cell>
          <cell r="H206">
            <v>22831.832569999999</v>
          </cell>
        </row>
        <row r="219">
          <cell r="G219">
            <v>7989.3186000000005</v>
          </cell>
          <cell r="H219">
            <v>7989.3185999999996</v>
          </cell>
        </row>
        <row r="225">
          <cell r="G225">
            <v>5118.6000000000004</v>
          </cell>
          <cell r="H225">
            <v>5118.6000000000004</v>
          </cell>
        </row>
        <row r="235">
          <cell r="G235">
            <v>9267.2029999999995</v>
          </cell>
          <cell r="H235">
            <v>9127.0584399999989</v>
          </cell>
        </row>
        <row r="262">
          <cell r="G262">
            <v>1101.5999999999999</v>
          </cell>
          <cell r="H262">
            <v>1101.5537300000001</v>
          </cell>
        </row>
        <row r="266">
          <cell r="G266">
            <v>92</v>
          </cell>
          <cell r="H266">
            <v>80.5</v>
          </cell>
        </row>
        <row r="275">
          <cell r="G275">
            <v>108935.52222999999</v>
          </cell>
          <cell r="H275">
            <v>106800.9415</v>
          </cell>
        </row>
        <row r="351">
          <cell r="G351">
            <v>345</v>
          </cell>
          <cell r="H351">
            <v>344.82900000000001</v>
          </cell>
        </row>
        <row r="356">
          <cell r="G356">
            <v>470.4</v>
          </cell>
          <cell r="H356">
            <v>470.4</v>
          </cell>
        </row>
        <row r="362">
          <cell r="G362">
            <v>58105.396509999991</v>
          </cell>
          <cell r="H362">
            <v>58105.396509999999</v>
          </cell>
        </row>
        <row r="407">
          <cell r="G407">
            <v>23851.391789999998</v>
          </cell>
          <cell r="H407">
            <v>23732.21458</v>
          </cell>
        </row>
        <row r="438">
          <cell r="G438">
            <v>4514.9040000000005</v>
          </cell>
          <cell r="H438">
            <v>4502.6729999999998</v>
          </cell>
        </row>
        <row r="446">
          <cell r="G446">
            <v>75681.090000000011</v>
          </cell>
          <cell r="H446">
            <v>75681.090000000011</v>
          </cell>
        </row>
        <row r="488">
          <cell r="G488">
            <v>629907.82103999995</v>
          </cell>
          <cell r="H488">
            <v>629907.82103999995</v>
          </cell>
        </row>
        <row r="539">
          <cell r="G539">
            <v>1042692.4686499999</v>
          </cell>
          <cell r="H539">
            <v>1042124.2509899999</v>
          </cell>
        </row>
        <row r="615">
          <cell r="G615">
            <v>77098.34371999999</v>
          </cell>
          <cell r="H615">
            <v>75391.095759999997</v>
          </cell>
        </row>
        <row r="667">
          <cell r="G667">
            <v>80844.175049999991</v>
          </cell>
          <cell r="H667">
            <v>80453.569799999997</v>
          </cell>
        </row>
        <row r="716">
          <cell r="G716">
            <v>30</v>
          </cell>
          <cell r="H716">
            <v>30</v>
          </cell>
        </row>
        <row r="721">
          <cell r="G721">
            <v>17677.599999999999</v>
          </cell>
          <cell r="H721">
            <v>15777.72212</v>
          </cell>
        </row>
        <row r="731">
          <cell r="G731">
            <v>21619.18435</v>
          </cell>
          <cell r="H731">
            <v>21410.654569999999</v>
          </cell>
        </row>
        <row r="751">
          <cell r="G751">
            <v>43538.323709999997</v>
          </cell>
          <cell r="H751">
            <v>15.6</v>
          </cell>
        </row>
        <row r="760">
          <cell r="G760">
            <v>73933.386209999997</v>
          </cell>
          <cell r="H760">
            <v>73932.984209999995</v>
          </cell>
        </row>
        <row r="769">
          <cell r="G769">
            <v>12523.6</v>
          </cell>
          <cell r="H769">
            <v>920.30136000000005</v>
          </cell>
        </row>
        <row r="778">
          <cell r="G778">
            <v>1.0000000000000001E-5</v>
          </cell>
          <cell r="H778">
            <v>1.0000000000000001E-5</v>
          </cell>
        </row>
        <row r="784">
          <cell r="G784">
            <v>7309.0890099999997</v>
          </cell>
          <cell r="H784">
            <v>7309.0890099999997</v>
          </cell>
        </row>
        <row r="789">
          <cell r="G789">
            <v>729932.46629000001</v>
          </cell>
          <cell r="H789">
            <v>691790.44259000011</v>
          </cell>
        </row>
        <row r="821">
          <cell r="G821">
            <v>8250</v>
          </cell>
          <cell r="H821">
            <v>8250</v>
          </cell>
        </row>
        <row r="828">
          <cell r="G828">
            <v>68059.105920000002</v>
          </cell>
          <cell r="H828">
            <v>66252.397259999998</v>
          </cell>
        </row>
        <row r="854">
          <cell r="G854">
            <v>295149.71457999997</v>
          </cell>
          <cell r="H854">
            <v>288612.87576999998</v>
          </cell>
        </row>
        <row r="919">
          <cell r="G919">
            <v>51486.375059999998</v>
          </cell>
          <cell r="H919">
            <v>48026.439330000001</v>
          </cell>
        </row>
        <row r="950">
          <cell r="G950">
            <v>6915.2740399999993</v>
          </cell>
          <cell r="H950">
            <v>5860.79853</v>
          </cell>
        </row>
        <row r="960">
          <cell r="G960">
            <v>91144.084849999999</v>
          </cell>
          <cell r="H960">
            <v>53785.21142</v>
          </cell>
        </row>
        <row r="973">
          <cell r="G973">
            <v>33911.261150000006</v>
          </cell>
          <cell r="H973">
            <v>33504.276790000004</v>
          </cell>
        </row>
        <row r="990">
          <cell r="G990">
            <v>11484.41</v>
          </cell>
          <cell r="H990">
            <v>11167.894339999999</v>
          </cell>
        </row>
        <row r="1002">
          <cell r="G1002">
            <v>18.984999999999999</v>
          </cell>
          <cell r="H1002">
            <v>17.8</v>
          </cell>
        </row>
        <row r="1009">
          <cell r="G1009">
            <v>6751.9963099999995</v>
          </cell>
          <cell r="H1009">
            <v>4249.15733</v>
          </cell>
        </row>
        <row r="1028">
          <cell r="G1028">
            <v>3778.9070000000002</v>
          </cell>
          <cell r="H1028">
            <v>3713.4956900000006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2023 РАЗД"/>
      <sheetName val="9 программы 2023"/>
      <sheetName val="без глав 2023"/>
      <sheetName val="2023"/>
      <sheetName val="Лист1"/>
      <sheetName val="Лист2"/>
    </sheetNames>
    <sheetDataSet>
      <sheetData sheetId="0"/>
      <sheetData sheetId="1"/>
      <sheetData sheetId="2"/>
      <sheetData sheetId="3">
        <row r="82">
          <cell r="H82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L17" sqref="L17"/>
    </sheetView>
  </sheetViews>
  <sheetFormatPr defaultRowHeight="12.75" x14ac:dyDescent="0.2"/>
  <cols>
    <col min="1" max="1" width="56.42578125" style="1" customWidth="1"/>
    <col min="2" max="2" width="9.140625" style="1"/>
    <col min="3" max="3" width="10.85546875" style="1" customWidth="1"/>
    <col min="4" max="4" width="22.7109375" style="1" customWidth="1"/>
    <col min="5" max="5" width="19.85546875" style="1" bestFit="1" customWidth="1"/>
    <col min="6" max="6" width="14.85546875" style="1" customWidth="1"/>
    <col min="7" max="248" width="9.140625" style="1"/>
    <col min="249" max="249" width="56.42578125" style="1" customWidth="1"/>
    <col min="250" max="250" width="9.140625" style="1"/>
    <col min="251" max="251" width="10.85546875" style="1" customWidth="1"/>
    <col min="252" max="254" width="22.7109375" style="1" customWidth="1"/>
    <col min="255" max="257" width="14.7109375" style="1" customWidth="1"/>
    <col min="258" max="258" width="14.140625" style="1" customWidth="1"/>
    <col min="259" max="259" width="12.140625" style="1" bestFit="1" customWidth="1"/>
    <col min="260" max="260" width="12.140625" style="1" customWidth="1"/>
    <col min="261" max="504" width="9.140625" style="1"/>
    <col min="505" max="505" width="56.42578125" style="1" customWidth="1"/>
    <col min="506" max="506" width="9.140625" style="1"/>
    <col min="507" max="507" width="10.85546875" style="1" customWidth="1"/>
    <col min="508" max="510" width="22.7109375" style="1" customWidth="1"/>
    <col min="511" max="513" width="14.7109375" style="1" customWidth="1"/>
    <col min="514" max="514" width="14.140625" style="1" customWidth="1"/>
    <col min="515" max="515" width="12.140625" style="1" bestFit="1" customWidth="1"/>
    <col min="516" max="516" width="12.140625" style="1" customWidth="1"/>
    <col min="517" max="760" width="9.140625" style="1"/>
    <col min="761" max="761" width="56.42578125" style="1" customWidth="1"/>
    <col min="762" max="762" width="9.140625" style="1"/>
    <col min="763" max="763" width="10.85546875" style="1" customWidth="1"/>
    <col min="764" max="766" width="22.7109375" style="1" customWidth="1"/>
    <col min="767" max="769" width="14.7109375" style="1" customWidth="1"/>
    <col min="770" max="770" width="14.140625" style="1" customWidth="1"/>
    <col min="771" max="771" width="12.140625" style="1" bestFit="1" customWidth="1"/>
    <col min="772" max="772" width="12.140625" style="1" customWidth="1"/>
    <col min="773" max="1016" width="9.140625" style="1"/>
    <col min="1017" max="1017" width="56.42578125" style="1" customWidth="1"/>
    <col min="1018" max="1018" width="9.140625" style="1"/>
    <col min="1019" max="1019" width="10.85546875" style="1" customWidth="1"/>
    <col min="1020" max="1022" width="22.7109375" style="1" customWidth="1"/>
    <col min="1023" max="1025" width="14.7109375" style="1" customWidth="1"/>
    <col min="1026" max="1026" width="14.140625" style="1" customWidth="1"/>
    <col min="1027" max="1027" width="12.140625" style="1" bestFit="1" customWidth="1"/>
    <col min="1028" max="1028" width="12.140625" style="1" customWidth="1"/>
    <col min="1029" max="1272" width="9.140625" style="1"/>
    <col min="1273" max="1273" width="56.42578125" style="1" customWidth="1"/>
    <col min="1274" max="1274" width="9.140625" style="1"/>
    <col min="1275" max="1275" width="10.85546875" style="1" customWidth="1"/>
    <col min="1276" max="1278" width="22.7109375" style="1" customWidth="1"/>
    <col min="1279" max="1281" width="14.7109375" style="1" customWidth="1"/>
    <col min="1282" max="1282" width="14.140625" style="1" customWidth="1"/>
    <col min="1283" max="1283" width="12.140625" style="1" bestFit="1" customWidth="1"/>
    <col min="1284" max="1284" width="12.140625" style="1" customWidth="1"/>
    <col min="1285" max="1528" width="9.140625" style="1"/>
    <col min="1529" max="1529" width="56.42578125" style="1" customWidth="1"/>
    <col min="1530" max="1530" width="9.140625" style="1"/>
    <col min="1531" max="1531" width="10.85546875" style="1" customWidth="1"/>
    <col min="1532" max="1534" width="22.7109375" style="1" customWidth="1"/>
    <col min="1535" max="1537" width="14.7109375" style="1" customWidth="1"/>
    <col min="1538" max="1538" width="14.140625" style="1" customWidth="1"/>
    <col min="1539" max="1539" width="12.140625" style="1" bestFit="1" customWidth="1"/>
    <col min="1540" max="1540" width="12.140625" style="1" customWidth="1"/>
    <col min="1541" max="1784" width="9.140625" style="1"/>
    <col min="1785" max="1785" width="56.42578125" style="1" customWidth="1"/>
    <col min="1786" max="1786" width="9.140625" style="1"/>
    <col min="1787" max="1787" width="10.85546875" style="1" customWidth="1"/>
    <col min="1788" max="1790" width="22.7109375" style="1" customWidth="1"/>
    <col min="1791" max="1793" width="14.7109375" style="1" customWidth="1"/>
    <col min="1794" max="1794" width="14.140625" style="1" customWidth="1"/>
    <col min="1795" max="1795" width="12.140625" style="1" bestFit="1" customWidth="1"/>
    <col min="1796" max="1796" width="12.140625" style="1" customWidth="1"/>
    <col min="1797" max="2040" width="9.140625" style="1"/>
    <col min="2041" max="2041" width="56.42578125" style="1" customWidth="1"/>
    <col min="2042" max="2042" width="9.140625" style="1"/>
    <col min="2043" max="2043" width="10.85546875" style="1" customWidth="1"/>
    <col min="2044" max="2046" width="22.7109375" style="1" customWidth="1"/>
    <col min="2047" max="2049" width="14.7109375" style="1" customWidth="1"/>
    <col min="2050" max="2050" width="14.140625" style="1" customWidth="1"/>
    <col min="2051" max="2051" width="12.140625" style="1" bestFit="1" customWidth="1"/>
    <col min="2052" max="2052" width="12.140625" style="1" customWidth="1"/>
    <col min="2053" max="2296" width="9.140625" style="1"/>
    <col min="2297" max="2297" width="56.42578125" style="1" customWidth="1"/>
    <col min="2298" max="2298" width="9.140625" style="1"/>
    <col min="2299" max="2299" width="10.85546875" style="1" customWidth="1"/>
    <col min="2300" max="2302" width="22.7109375" style="1" customWidth="1"/>
    <col min="2303" max="2305" width="14.7109375" style="1" customWidth="1"/>
    <col min="2306" max="2306" width="14.140625" style="1" customWidth="1"/>
    <col min="2307" max="2307" width="12.140625" style="1" bestFit="1" customWidth="1"/>
    <col min="2308" max="2308" width="12.140625" style="1" customWidth="1"/>
    <col min="2309" max="2552" width="9.140625" style="1"/>
    <col min="2553" max="2553" width="56.42578125" style="1" customWidth="1"/>
    <col min="2554" max="2554" width="9.140625" style="1"/>
    <col min="2555" max="2555" width="10.85546875" style="1" customWidth="1"/>
    <col min="2556" max="2558" width="22.7109375" style="1" customWidth="1"/>
    <col min="2559" max="2561" width="14.7109375" style="1" customWidth="1"/>
    <col min="2562" max="2562" width="14.140625" style="1" customWidth="1"/>
    <col min="2563" max="2563" width="12.140625" style="1" bestFit="1" customWidth="1"/>
    <col min="2564" max="2564" width="12.140625" style="1" customWidth="1"/>
    <col min="2565" max="2808" width="9.140625" style="1"/>
    <col min="2809" max="2809" width="56.42578125" style="1" customWidth="1"/>
    <col min="2810" max="2810" width="9.140625" style="1"/>
    <col min="2811" max="2811" width="10.85546875" style="1" customWidth="1"/>
    <col min="2812" max="2814" width="22.7109375" style="1" customWidth="1"/>
    <col min="2815" max="2817" width="14.7109375" style="1" customWidth="1"/>
    <col min="2818" max="2818" width="14.140625" style="1" customWidth="1"/>
    <col min="2819" max="2819" width="12.140625" style="1" bestFit="1" customWidth="1"/>
    <col min="2820" max="2820" width="12.140625" style="1" customWidth="1"/>
    <col min="2821" max="3064" width="9.140625" style="1"/>
    <col min="3065" max="3065" width="56.42578125" style="1" customWidth="1"/>
    <col min="3066" max="3066" width="9.140625" style="1"/>
    <col min="3067" max="3067" width="10.85546875" style="1" customWidth="1"/>
    <col min="3068" max="3070" width="22.7109375" style="1" customWidth="1"/>
    <col min="3071" max="3073" width="14.7109375" style="1" customWidth="1"/>
    <col min="3074" max="3074" width="14.140625" style="1" customWidth="1"/>
    <col min="3075" max="3075" width="12.140625" style="1" bestFit="1" customWidth="1"/>
    <col min="3076" max="3076" width="12.140625" style="1" customWidth="1"/>
    <col min="3077" max="3320" width="9.140625" style="1"/>
    <col min="3321" max="3321" width="56.42578125" style="1" customWidth="1"/>
    <col min="3322" max="3322" width="9.140625" style="1"/>
    <col min="3323" max="3323" width="10.85546875" style="1" customWidth="1"/>
    <col min="3324" max="3326" width="22.7109375" style="1" customWidth="1"/>
    <col min="3327" max="3329" width="14.7109375" style="1" customWidth="1"/>
    <col min="3330" max="3330" width="14.140625" style="1" customWidth="1"/>
    <col min="3331" max="3331" width="12.140625" style="1" bestFit="1" customWidth="1"/>
    <col min="3332" max="3332" width="12.140625" style="1" customWidth="1"/>
    <col min="3333" max="3576" width="9.140625" style="1"/>
    <col min="3577" max="3577" width="56.42578125" style="1" customWidth="1"/>
    <col min="3578" max="3578" width="9.140625" style="1"/>
    <col min="3579" max="3579" width="10.85546875" style="1" customWidth="1"/>
    <col min="3580" max="3582" width="22.7109375" style="1" customWidth="1"/>
    <col min="3583" max="3585" width="14.7109375" style="1" customWidth="1"/>
    <col min="3586" max="3586" width="14.140625" style="1" customWidth="1"/>
    <col min="3587" max="3587" width="12.140625" style="1" bestFit="1" customWidth="1"/>
    <col min="3588" max="3588" width="12.140625" style="1" customWidth="1"/>
    <col min="3589" max="3832" width="9.140625" style="1"/>
    <col min="3833" max="3833" width="56.42578125" style="1" customWidth="1"/>
    <col min="3834" max="3834" width="9.140625" style="1"/>
    <col min="3835" max="3835" width="10.85546875" style="1" customWidth="1"/>
    <col min="3836" max="3838" width="22.7109375" style="1" customWidth="1"/>
    <col min="3839" max="3841" width="14.7109375" style="1" customWidth="1"/>
    <col min="3842" max="3842" width="14.140625" style="1" customWidth="1"/>
    <col min="3843" max="3843" width="12.140625" style="1" bestFit="1" customWidth="1"/>
    <col min="3844" max="3844" width="12.140625" style="1" customWidth="1"/>
    <col min="3845" max="4088" width="9.140625" style="1"/>
    <col min="4089" max="4089" width="56.42578125" style="1" customWidth="1"/>
    <col min="4090" max="4090" width="9.140625" style="1"/>
    <col min="4091" max="4091" width="10.85546875" style="1" customWidth="1"/>
    <col min="4092" max="4094" width="22.7109375" style="1" customWidth="1"/>
    <col min="4095" max="4097" width="14.7109375" style="1" customWidth="1"/>
    <col min="4098" max="4098" width="14.140625" style="1" customWidth="1"/>
    <col min="4099" max="4099" width="12.140625" style="1" bestFit="1" customWidth="1"/>
    <col min="4100" max="4100" width="12.140625" style="1" customWidth="1"/>
    <col min="4101" max="4344" width="9.140625" style="1"/>
    <col min="4345" max="4345" width="56.42578125" style="1" customWidth="1"/>
    <col min="4346" max="4346" width="9.140625" style="1"/>
    <col min="4347" max="4347" width="10.85546875" style="1" customWidth="1"/>
    <col min="4348" max="4350" width="22.7109375" style="1" customWidth="1"/>
    <col min="4351" max="4353" width="14.7109375" style="1" customWidth="1"/>
    <col min="4354" max="4354" width="14.140625" style="1" customWidth="1"/>
    <col min="4355" max="4355" width="12.140625" style="1" bestFit="1" customWidth="1"/>
    <col min="4356" max="4356" width="12.140625" style="1" customWidth="1"/>
    <col min="4357" max="4600" width="9.140625" style="1"/>
    <col min="4601" max="4601" width="56.42578125" style="1" customWidth="1"/>
    <col min="4602" max="4602" width="9.140625" style="1"/>
    <col min="4603" max="4603" width="10.85546875" style="1" customWidth="1"/>
    <col min="4604" max="4606" width="22.7109375" style="1" customWidth="1"/>
    <col min="4607" max="4609" width="14.7109375" style="1" customWidth="1"/>
    <col min="4610" max="4610" width="14.140625" style="1" customWidth="1"/>
    <col min="4611" max="4611" width="12.140625" style="1" bestFit="1" customWidth="1"/>
    <col min="4612" max="4612" width="12.140625" style="1" customWidth="1"/>
    <col min="4613" max="4856" width="9.140625" style="1"/>
    <col min="4857" max="4857" width="56.42578125" style="1" customWidth="1"/>
    <col min="4858" max="4858" width="9.140625" style="1"/>
    <col min="4859" max="4859" width="10.85546875" style="1" customWidth="1"/>
    <col min="4860" max="4862" width="22.7109375" style="1" customWidth="1"/>
    <col min="4863" max="4865" width="14.7109375" style="1" customWidth="1"/>
    <col min="4866" max="4866" width="14.140625" style="1" customWidth="1"/>
    <col min="4867" max="4867" width="12.140625" style="1" bestFit="1" customWidth="1"/>
    <col min="4868" max="4868" width="12.140625" style="1" customWidth="1"/>
    <col min="4869" max="5112" width="9.140625" style="1"/>
    <col min="5113" max="5113" width="56.42578125" style="1" customWidth="1"/>
    <col min="5114" max="5114" width="9.140625" style="1"/>
    <col min="5115" max="5115" width="10.85546875" style="1" customWidth="1"/>
    <col min="5116" max="5118" width="22.7109375" style="1" customWidth="1"/>
    <col min="5119" max="5121" width="14.7109375" style="1" customWidth="1"/>
    <col min="5122" max="5122" width="14.140625" style="1" customWidth="1"/>
    <col min="5123" max="5123" width="12.140625" style="1" bestFit="1" customWidth="1"/>
    <col min="5124" max="5124" width="12.140625" style="1" customWidth="1"/>
    <col min="5125" max="5368" width="9.140625" style="1"/>
    <col min="5369" max="5369" width="56.42578125" style="1" customWidth="1"/>
    <col min="5370" max="5370" width="9.140625" style="1"/>
    <col min="5371" max="5371" width="10.85546875" style="1" customWidth="1"/>
    <col min="5372" max="5374" width="22.7109375" style="1" customWidth="1"/>
    <col min="5375" max="5377" width="14.7109375" style="1" customWidth="1"/>
    <col min="5378" max="5378" width="14.140625" style="1" customWidth="1"/>
    <col min="5379" max="5379" width="12.140625" style="1" bestFit="1" customWidth="1"/>
    <col min="5380" max="5380" width="12.140625" style="1" customWidth="1"/>
    <col min="5381" max="5624" width="9.140625" style="1"/>
    <col min="5625" max="5625" width="56.42578125" style="1" customWidth="1"/>
    <col min="5626" max="5626" width="9.140625" style="1"/>
    <col min="5627" max="5627" width="10.85546875" style="1" customWidth="1"/>
    <col min="5628" max="5630" width="22.7109375" style="1" customWidth="1"/>
    <col min="5631" max="5633" width="14.7109375" style="1" customWidth="1"/>
    <col min="5634" max="5634" width="14.140625" style="1" customWidth="1"/>
    <col min="5635" max="5635" width="12.140625" style="1" bestFit="1" customWidth="1"/>
    <col min="5636" max="5636" width="12.140625" style="1" customWidth="1"/>
    <col min="5637" max="5880" width="9.140625" style="1"/>
    <col min="5881" max="5881" width="56.42578125" style="1" customWidth="1"/>
    <col min="5882" max="5882" width="9.140625" style="1"/>
    <col min="5883" max="5883" width="10.85546875" style="1" customWidth="1"/>
    <col min="5884" max="5886" width="22.7109375" style="1" customWidth="1"/>
    <col min="5887" max="5889" width="14.7109375" style="1" customWidth="1"/>
    <col min="5890" max="5890" width="14.140625" style="1" customWidth="1"/>
    <col min="5891" max="5891" width="12.140625" style="1" bestFit="1" customWidth="1"/>
    <col min="5892" max="5892" width="12.140625" style="1" customWidth="1"/>
    <col min="5893" max="6136" width="9.140625" style="1"/>
    <col min="6137" max="6137" width="56.42578125" style="1" customWidth="1"/>
    <col min="6138" max="6138" width="9.140625" style="1"/>
    <col min="6139" max="6139" width="10.85546875" style="1" customWidth="1"/>
    <col min="6140" max="6142" width="22.7109375" style="1" customWidth="1"/>
    <col min="6143" max="6145" width="14.7109375" style="1" customWidth="1"/>
    <col min="6146" max="6146" width="14.140625" style="1" customWidth="1"/>
    <col min="6147" max="6147" width="12.140625" style="1" bestFit="1" customWidth="1"/>
    <col min="6148" max="6148" width="12.140625" style="1" customWidth="1"/>
    <col min="6149" max="6392" width="9.140625" style="1"/>
    <col min="6393" max="6393" width="56.42578125" style="1" customWidth="1"/>
    <col min="6394" max="6394" width="9.140625" style="1"/>
    <col min="6395" max="6395" width="10.85546875" style="1" customWidth="1"/>
    <col min="6396" max="6398" width="22.7109375" style="1" customWidth="1"/>
    <col min="6399" max="6401" width="14.7109375" style="1" customWidth="1"/>
    <col min="6402" max="6402" width="14.140625" style="1" customWidth="1"/>
    <col min="6403" max="6403" width="12.140625" style="1" bestFit="1" customWidth="1"/>
    <col min="6404" max="6404" width="12.140625" style="1" customWidth="1"/>
    <col min="6405" max="6648" width="9.140625" style="1"/>
    <col min="6649" max="6649" width="56.42578125" style="1" customWidth="1"/>
    <col min="6650" max="6650" width="9.140625" style="1"/>
    <col min="6651" max="6651" width="10.85546875" style="1" customWidth="1"/>
    <col min="6652" max="6654" width="22.7109375" style="1" customWidth="1"/>
    <col min="6655" max="6657" width="14.7109375" style="1" customWidth="1"/>
    <col min="6658" max="6658" width="14.140625" style="1" customWidth="1"/>
    <col min="6659" max="6659" width="12.140625" style="1" bestFit="1" customWidth="1"/>
    <col min="6660" max="6660" width="12.140625" style="1" customWidth="1"/>
    <col min="6661" max="6904" width="9.140625" style="1"/>
    <col min="6905" max="6905" width="56.42578125" style="1" customWidth="1"/>
    <col min="6906" max="6906" width="9.140625" style="1"/>
    <col min="6907" max="6907" width="10.85546875" style="1" customWidth="1"/>
    <col min="6908" max="6910" width="22.7109375" style="1" customWidth="1"/>
    <col min="6911" max="6913" width="14.7109375" style="1" customWidth="1"/>
    <col min="6914" max="6914" width="14.140625" style="1" customWidth="1"/>
    <col min="6915" max="6915" width="12.140625" style="1" bestFit="1" customWidth="1"/>
    <col min="6916" max="6916" width="12.140625" style="1" customWidth="1"/>
    <col min="6917" max="7160" width="9.140625" style="1"/>
    <col min="7161" max="7161" width="56.42578125" style="1" customWidth="1"/>
    <col min="7162" max="7162" width="9.140625" style="1"/>
    <col min="7163" max="7163" width="10.85546875" style="1" customWidth="1"/>
    <col min="7164" max="7166" width="22.7109375" style="1" customWidth="1"/>
    <col min="7167" max="7169" width="14.7109375" style="1" customWidth="1"/>
    <col min="7170" max="7170" width="14.140625" style="1" customWidth="1"/>
    <col min="7171" max="7171" width="12.140625" style="1" bestFit="1" customWidth="1"/>
    <col min="7172" max="7172" width="12.140625" style="1" customWidth="1"/>
    <col min="7173" max="7416" width="9.140625" style="1"/>
    <col min="7417" max="7417" width="56.42578125" style="1" customWidth="1"/>
    <col min="7418" max="7418" width="9.140625" style="1"/>
    <col min="7419" max="7419" width="10.85546875" style="1" customWidth="1"/>
    <col min="7420" max="7422" width="22.7109375" style="1" customWidth="1"/>
    <col min="7423" max="7425" width="14.7109375" style="1" customWidth="1"/>
    <col min="7426" max="7426" width="14.140625" style="1" customWidth="1"/>
    <col min="7427" max="7427" width="12.140625" style="1" bestFit="1" customWidth="1"/>
    <col min="7428" max="7428" width="12.140625" style="1" customWidth="1"/>
    <col min="7429" max="7672" width="9.140625" style="1"/>
    <col min="7673" max="7673" width="56.42578125" style="1" customWidth="1"/>
    <col min="7674" max="7674" width="9.140625" style="1"/>
    <col min="7675" max="7675" width="10.85546875" style="1" customWidth="1"/>
    <col min="7676" max="7678" width="22.7109375" style="1" customWidth="1"/>
    <col min="7679" max="7681" width="14.7109375" style="1" customWidth="1"/>
    <col min="7682" max="7682" width="14.140625" style="1" customWidth="1"/>
    <col min="7683" max="7683" width="12.140625" style="1" bestFit="1" customWidth="1"/>
    <col min="7684" max="7684" width="12.140625" style="1" customWidth="1"/>
    <col min="7685" max="7928" width="9.140625" style="1"/>
    <col min="7929" max="7929" width="56.42578125" style="1" customWidth="1"/>
    <col min="7930" max="7930" width="9.140625" style="1"/>
    <col min="7931" max="7931" width="10.85546875" style="1" customWidth="1"/>
    <col min="7932" max="7934" width="22.7109375" style="1" customWidth="1"/>
    <col min="7935" max="7937" width="14.7109375" style="1" customWidth="1"/>
    <col min="7938" max="7938" width="14.140625" style="1" customWidth="1"/>
    <col min="7939" max="7939" width="12.140625" style="1" bestFit="1" customWidth="1"/>
    <col min="7940" max="7940" width="12.140625" style="1" customWidth="1"/>
    <col min="7941" max="8184" width="9.140625" style="1"/>
    <col min="8185" max="8185" width="56.42578125" style="1" customWidth="1"/>
    <col min="8186" max="8186" width="9.140625" style="1"/>
    <col min="8187" max="8187" width="10.85546875" style="1" customWidth="1"/>
    <col min="8188" max="8190" width="22.7109375" style="1" customWidth="1"/>
    <col min="8191" max="8193" width="14.7109375" style="1" customWidth="1"/>
    <col min="8194" max="8194" width="14.140625" style="1" customWidth="1"/>
    <col min="8195" max="8195" width="12.140625" style="1" bestFit="1" customWidth="1"/>
    <col min="8196" max="8196" width="12.140625" style="1" customWidth="1"/>
    <col min="8197" max="8440" width="9.140625" style="1"/>
    <col min="8441" max="8441" width="56.42578125" style="1" customWidth="1"/>
    <col min="8442" max="8442" width="9.140625" style="1"/>
    <col min="8443" max="8443" width="10.85546875" style="1" customWidth="1"/>
    <col min="8444" max="8446" width="22.7109375" style="1" customWidth="1"/>
    <col min="8447" max="8449" width="14.7109375" style="1" customWidth="1"/>
    <col min="8450" max="8450" width="14.140625" style="1" customWidth="1"/>
    <col min="8451" max="8451" width="12.140625" style="1" bestFit="1" customWidth="1"/>
    <col min="8452" max="8452" width="12.140625" style="1" customWidth="1"/>
    <col min="8453" max="8696" width="9.140625" style="1"/>
    <col min="8697" max="8697" width="56.42578125" style="1" customWidth="1"/>
    <col min="8698" max="8698" width="9.140625" style="1"/>
    <col min="8699" max="8699" width="10.85546875" style="1" customWidth="1"/>
    <col min="8700" max="8702" width="22.7109375" style="1" customWidth="1"/>
    <col min="8703" max="8705" width="14.7109375" style="1" customWidth="1"/>
    <col min="8706" max="8706" width="14.140625" style="1" customWidth="1"/>
    <col min="8707" max="8707" width="12.140625" style="1" bestFit="1" customWidth="1"/>
    <col min="8708" max="8708" width="12.140625" style="1" customWidth="1"/>
    <col min="8709" max="8952" width="9.140625" style="1"/>
    <col min="8953" max="8953" width="56.42578125" style="1" customWidth="1"/>
    <col min="8954" max="8954" width="9.140625" style="1"/>
    <col min="8955" max="8955" width="10.85546875" style="1" customWidth="1"/>
    <col min="8956" max="8958" width="22.7109375" style="1" customWidth="1"/>
    <col min="8959" max="8961" width="14.7109375" style="1" customWidth="1"/>
    <col min="8962" max="8962" width="14.140625" style="1" customWidth="1"/>
    <col min="8963" max="8963" width="12.140625" style="1" bestFit="1" customWidth="1"/>
    <col min="8964" max="8964" width="12.140625" style="1" customWidth="1"/>
    <col min="8965" max="9208" width="9.140625" style="1"/>
    <col min="9209" max="9209" width="56.42578125" style="1" customWidth="1"/>
    <col min="9210" max="9210" width="9.140625" style="1"/>
    <col min="9211" max="9211" width="10.85546875" style="1" customWidth="1"/>
    <col min="9212" max="9214" width="22.7109375" style="1" customWidth="1"/>
    <col min="9215" max="9217" width="14.7109375" style="1" customWidth="1"/>
    <col min="9218" max="9218" width="14.140625" style="1" customWidth="1"/>
    <col min="9219" max="9219" width="12.140625" style="1" bestFit="1" customWidth="1"/>
    <col min="9220" max="9220" width="12.140625" style="1" customWidth="1"/>
    <col min="9221" max="9464" width="9.140625" style="1"/>
    <col min="9465" max="9465" width="56.42578125" style="1" customWidth="1"/>
    <col min="9466" max="9466" width="9.140625" style="1"/>
    <col min="9467" max="9467" width="10.85546875" style="1" customWidth="1"/>
    <col min="9468" max="9470" width="22.7109375" style="1" customWidth="1"/>
    <col min="9471" max="9473" width="14.7109375" style="1" customWidth="1"/>
    <col min="9474" max="9474" width="14.140625" style="1" customWidth="1"/>
    <col min="9475" max="9475" width="12.140625" style="1" bestFit="1" customWidth="1"/>
    <col min="9476" max="9476" width="12.140625" style="1" customWidth="1"/>
    <col min="9477" max="9720" width="9.140625" style="1"/>
    <col min="9721" max="9721" width="56.42578125" style="1" customWidth="1"/>
    <col min="9722" max="9722" width="9.140625" style="1"/>
    <col min="9723" max="9723" width="10.85546875" style="1" customWidth="1"/>
    <col min="9724" max="9726" width="22.7109375" style="1" customWidth="1"/>
    <col min="9727" max="9729" width="14.7109375" style="1" customWidth="1"/>
    <col min="9730" max="9730" width="14.140625" style="1" customWidth="1"/>
    <col min="9731" max="9731" width="12.140625" style="1" bestFit="1" customWidth="1"/>
    <col min="9732" max="9732" width="12.140625" style="1" customWidth="1"/>
    <col min="9733" max="9976" width="9.140625" style="1"/>
    <col min="9977" max="9977" width="56.42578125" style="1" customWidth="1"/>
    <col min="9978" max="9978" width="9.140625" style="1"/>
    <col min="9979" max="9979" width="10.85546875" style="1" customWidth="1"/>
    <col min="9980" max="9982" width="22.7109375" style="1" customWidth="1"/>
    <col min="9983" max="9985" width="14.7109375" style="1" customWidth="1"/>
    <col min="9986" max="9986" width="14.140625" style="1" customWidth="1"/>
    <col min="9987" max="9987" width="12.140625" style="1" bestFit="1" customWidth="1"/>
    <col min="9988" max="9988" width="12.140625" style="1" customWidth="1"/>
    <col min="9989" max="10232" width="9.140625" style="1"/>
    <col min="10233" max="10233" width="56.42578125" style="1" customWidth="1"/>
    <col min="10234" max="10234" width="9.140625" style="1"/>
    <col min="10235" max="10235" width="10.85546875" style="1" customWidth="1"/>
    <col min="10236" max="10238" width="22.7109375" style="1" customWidth="1"/>
    <col min="10239" max="10241" width="14.7109375" style="1" customWidth="1"/>
    <col min="10242" max="10242" width="14.140625" style="1" customWidth="1"/>
    <col min="10243" max="10243" width="12.140625" style="1" bestFit="1" customWidth="1"/>
    <col min="10244" max="10244" width="12.140625" style="1" customWidth="1"/>
    <col min="10245" max="10488" width="9.140625" style="1"/>
    <col min="10489" max="10489" width="56.42578125" style="1" customWidth="1"/>
    <col min="10490" max="10490" width="9.140625" style="1"/>
    <col min="10491" max="10491" width="10.85546875" style="1" customWidth="1"/>
    <col min="10492" max="10494" width="22.7109375" style="1" customWidth="1"/>
    <col min="10495" max="10497" width="14.7109375" style="1" customWidth="1"/>
    <col min="10498" max="10498" width="14.140625" style="1" customWidth="1"/>
    <col min="10499" max="10499" width="12.140625" style="1" bestFit="1" customWidth="1"/>
    <col min="10500" max="10500" width="12.140625" style="1" customWidth="1"/>
    <col min="10501" max="10744" width="9.140625" style="1"/>
    <col min="10745" max="10745" width="56.42578125" style="1" customWidth="1"/>
    <col min="10746" max="10746" width="9.140625" style="1"/>
    <col min="10747" max="10747" width="10.85546875" style="1" customWidth="1"/>
    <col min="10748" max="10750" width="22.7109375" style="1" customWidth="1"/>
    <col min="10751" max="10753" width="14.7109375" style="1" customWidth="1"/>
    <col min="10754" max="10754" width="14.140625" style="1" customWidth="1"/>
    <col min="10755" max="10755" width="12.140625" style="1" bestFit="1" customWidth="1"/>
    <col min="10756" max="10756" width="12.140625" style="1" customWidth="1"/>
    <col min="10757" max="11000" width="9.140625" style="1"/>
    <col min="11001" max="11001" width="56.42578125" style="1" customWidth="1"/>
    <col min="11002" max="11002" width="9.140625" style="1"/>
    <col min="11003" max="11003" width="10.85546875" style="1" customWidth="1"/>
    <col min="11004" max="11006" width="22.7109375" style="1" customWidth="1"/>
    <col min="11007" max="11009" width="14.7109375" style="1" customWidth="1"/>
    <col min="11010" max="11010" width="14.140625" style="1" customWidth="1"/>
    <col min="11011" max="11011" width="12.140625" style="1" bestFit="1" customWidth="1"/>
    <col min="11012" max="11012" width="12.140625" style="1" customWidth="1"/>
    <col min="11013" max="11256" width="9.140625" style="1"/>
    <col min="11257" max="11257" width="56.42578125" style="1" customWidth="1"/>
    <col min="11258" max="11258" width="9.140625" style="1"/>
    <col min="11259" max="11259" width="10.85546875" style="1" customWidth="1"/>
    <col min="11260" max="11262" width="22.7109375" style="1" customWidth="1"/>
    <col min="11263" max="11265" width="14.7109375" style="1" customWidth="1"/>
    <col min="11266" max="11266" width="14.140625" style="1" customWidth="1"/>
    <col min="11267" max="11267" width="12.140625" style="1" bestFit="1" customWidth="1"/>
    <col min="11268" max="11268" width="12.140625" style="1" customWidth="1"/>
    <col min="11269" max="11512" width="9.140625" style="1"/>
    <col min="11513" max="11513" width="56.42578125" style="1" customWidth="1"/>
    <col min="11514" max="11514" width="9.140625" style="1"/>
    <col min="11515" max="11515" width="10.85546875" style="1" customWidth="1"/>
    <col min="11516" max="11518" width="22.7109375" style="1" customWidth="1"/>
    <col min="11519" max="11521" width="14.7109375" style="1" customWidth="1"/>
    <col min="11522" max="11522" width="14.140625" style="1" customWidth="1"/>
    <col min="11523" max="11523" width="12.140625" style="1" bestFit="1" customWidth="1"/>
    <col min="11524" max="11524" width="12.140625" style="1" customWidth="1"/>
    <col min="11525" max="11768" width="9.140625" style="1"/>
    <col min="11769" max="11769" width="56.42578125" style="1" customWidth="1"/>
    <col min="11770" max="11770" width="9.140625" style="1"/>
    <col min="11771" max="11771" width="10.85546875" style="1" customWidth="1"/>
    <col min="11772" max="11774" width="22.7109375" style="1" customWidth="1"/>
    <col min="11775" max="11777" width="14.7109375" style="1" customWidth="1"/>
    <col min="11778" max="11778" width="14.140625" style="1" customWidth="1"/>
    <col min="11779" max="11779" width="12.140625" style="1" bestFit="1" customWidth="1"/>
    <col min="11780" max="11780" width="12.140625" style="1" customWidth="1"/>
    <col min="11781" max="12024" width="9.140625" style="1"/>
    <col min="12025" max="12025" width="56.42578125" style="1" customWidth="1"/>
    <col min="12026" max="12026" width="9.140625" style="1"/>
    <col min="12027" max="12027" width="10.85546875" style="1" customWidth="1"/>
    <col min="12028" max="12030" width="22.7109375" style="1" customWidth="1"/>
    <col min="12031" max="12033" width="14.7109375" style="1" customWidth="1"/>
    <col min="12034" max="12034" width="14.140625" style="1" customWidth="1"/>
    <col min="12035" max="12035" width="12.140625" style="1" bestFit="1" customWidth="1"/>
    <col min="12036" max="12036" width="12.140625" style="1" customWidth="1"/>
    <col min="12037" max="12280" width="9.140625" style="1"/>
    <col min="12281" max="12281" width="56.42578125" style="1" customWidth="1"/>
    <col min="12282" max="12282" width="9.140625" style="1"/>
    <col min="12283" max="12283" width="10.85546875" style="1" customWidth="1"/>
    <col min="12284" max="12286" width="22.7109375" style="1" customWidth="1"/>
    <col min="12287" max="12289" width="14.7109375" style="1" customWidth="1"/>
    <col min="12290" max="12290" width="14.140625" style="1" customWidth="1"/>
    <col min="12291" max="12291" width="12.140625" style="1" bestFit="1" customWidth="1"/>
    <col min="12292" max="12292" width="12.140625" style="1" customWidth="1"/>
    <col min="12293" max="12536" width="9.140625" style="1"/>
    <col min="12537" max="12537" width="56.42578125" style="1" customWidth="1"/>
    <col min="12538" max="12538" width="9.140625" style="1"/>
    <col min="12539" max="12539" width="10.85546875" style="1" customWidth="1"/>
    <col min="12540" max="12542" width="22.7109375" style="1" customWidth="1"/>
    <col min="12543" max="12545" width="14.7109375" style="1" customWidth="1"/>
    <col min="12546" max="12546" width="14.140625" style="1" customWidth="1"/>
    <col min="12547" max="12547" width="12.140625" style="1" bestFit="1" customWidth="1"/>
    <col min="12548" max="12548" width="12.140625" style="1" customWidth="1"/>
    <col min="12549" max="12792" width="9.140625" style="1"/>
    <col min="12793" max="12793" width="56.42578125" style="1" customWidth="1"/>
    <col min="12794" max="12794" width="9.140625" style="1"/>
    <col min="12795" max="12795" width="10.85546875" style="1" customWidth="1"/>
    <col min="12796" max="12798" width="22.7109375" style="1" customWidth="1"/>
    <col min="12799" max="12801" width="14.7109375" style="1" customWidth="1"/>
    <col min="12802" max="12802" width="14.140625" style="1" customWidth="1"/>
    <col min="12803" max="12803" width="12.140625" style="1" bestFit="1" customWidth="1"/>
    <col min="12804" max="12804" width="12.140625" style="1" customWidth="1"/>
    <col min="12805" max="13048" width="9.140625" style="1"/>
    <col min="13049" max="13049" width="56.42578125" style="1" customWidth="1"/>
    <col min="13050" max="13050" width="9.140625" style="1"/>
    <col min="13051" max="13051" width="10.85546875" style="1" customWidth="1"/>
    <col min="13052" max="13054" width="22.7109375" style="1" customWidth="1"/>
    <col min="13055" max="13057" width="14.7109375" style="1" customWidth="1"/>
    <col min="13058" max="13058" width="14.140625" style="1" customWidth="1"/>
    <col min="13059" max="13059" width="12.140625" style="1" bestFit="1" customWidth="1"/>
    <col min="13060" max="13060" width="12.140625" style="1" customWidth="1"/>
    <col min="13061" max="13304" width="9.140625" style="1"/>
    <col min="13305" max="13305" width="56.42578125" style="1" customWidth="1"/>
    <col min="13306" max="13306" width="9.140625" style="1"/>
    <col min="13307" max="13307" width="10.85546875" style="1" customWidth="1"/>
    <col min="13308" max="13310" width="22.7109375" style="1" customWidth="1"/>
    <col min="13311" max="13313" width="14.7109375" style="1" customWidth="1"/>
    <col min="13314" max="13314" width="14.140625" style="1" customWidth="1"/>
    <col min="13315" max="13315" width="12.140625" style="1" bestFit="1" customWidth="1"/>
    <col min="13316" max="13316" width="12.140625" style="1" customWidth="1"/>
    <col min="13317" max="13560" width="9.140625" style="1"/>
    <col min="13561" max="13561" width="56.42578125" style="1" customWidth="1"/>
    <col min="13562" max="13562" width="9.140625" style="1"/>
    <col min="13563" max="13563" width="10.85546875" style="1" customWidth="1"/>
    <col min="13564" max="13566" width="22.7109375" style="1" customWidth="1"/>
    <col min="13567" max="13569" width="14.7109375" style="1" customWidth="1"/>
    <col min="13570" max="13570" width="14.140625" style="1" customWidth="1"/>
    <col min="13571" max="13571" width="12.140625" style="1" bestFit="1" customWidth="1"/>
    <col min="13572" max="13572" width="12.140625" style="1" customWidth="1"/>
    <col min="13573" max="13816" width="9.140625" style="1"/>
    <col min="13817" max="13817" width="56.42578125" style="1" customWidth="1"/>
    <col min="13818" max="13818" width="9.140625" style="1"/>
    <col min="13819" max="13819" width="10.85546875" style="1" customWidth="1"/>
    <col min="13820" max="13822" width="22.7109375" style="1" customWidth="1"/>
    <col min="13823" max="13825" width="14.7109375" style="1" customWidth="1"/>
    <col min="13826" max="13826" width="14.140625" style="1" customWidth="1"/>
    <col min="13827" max="13827" width="12.140625" style="1" bestFit="1" customWidth="1"/>
    <col min="13828" max="13828" width="12.140625" style="1" customWidth="1"/>
    <col min="13829" max="14072" width="9.140625" style="1"/>
    <col min="14073" max="14073" width="56.42578125" style="1" customWidth="1"/>
    <col min="14074" max="14074" width="9.140625" style="1"/>
    <col min="14075" max="14075" width="10.85546875" style="1" customWidth="1"/>
    <col min="14076" max="14078" width="22.7109375" style="1" customWidth="1"/>
    <col min="14079" max="14081" width="14.7109375" style="1" customWidth="1"/>
    <col min="14082" max="14082" width="14.140625" style="1" customWidth="1"/>
    <col min="14083" max="14083" width="12.140625" style="1" bestFit="1" customWidth="1"/>
    <col min="14084" max="14084" width="12.140625" style="1" customWidth="1"/>
    <col min="14085" max="14328" width="9.140625" style="1"/>
    <col min="14329" max="14329" width="56.42578125" style="1" customWidth="1"/>
    <col min="14330" max="14330" width="9.140625" style="1"/>
    <col min="14331" max="14331" width="10.85546875" style="1" customWidth="1"/>
    <col min="14332" max="14334" width="22.7109375" style="1" customWidth="1"/>
    <col min="14335" max="14337" width="14.7109375" style="1" customWidth="1"/>
    <col min="14338" max="14338" width="14.140625" style="1" customWidth="1"/>
    <col min="14339" max="14339" width="12.140625" style="1" bestFit="1" customWidth="1"/>
    <col min="14340" max="14340" width="12.140625" style="1" customWidth="1"/>
    <col min="14341" max="14584" width="9.140625" style="1"/>
    <col min="14585" max="14585" width="56.42578125" style="1" customWidth="1"/>
    <col min="14586" max="14586" width="9.140625" style="1"/>
    <col min="14587" max="14587" width="10.85546875" style="1" customWidth="1"/>
    <col min="14588" max="14590" width="22.7109375" style="1" customWidth="1"/>
    <col min="14591" max="14593" width="14.7109375" style="1" customWidth="1"/>
    <col min="14594" max="14594" width="14.140625" style="1" customWidth="1"/>
    <col min="14595" max="14595" width="12.140625" style="1" bestFit="1" customWidth="1"/>
    <col min="14596" max="14596" width="12.140625" style="1" customWidth="1"/>
    <col min="14597" max="14840" width="9.140625" style="1"/>
    <col min="14841" max="14841" width="56.42578125" style="1" customWidth="1"/>
    <col min="14842" max="14842" width="9.140625" style="1"/>
    <col min="14843" max="14843" width="10.85546875" style="1" customWidth="1"/>
    <col min="14844" max="14846" width="22.7109375" style="1" customWidth="1"/>
    <col min="14847" max="14849" width="14.7109375" style="1" customWidth="1"/>
    <col min="14850" max="14850" width="14.140625" style="1" customWidth="1"/>
    <col min="14851" max="14851" width="12.140625" style="1" bestFit="1" customWidth="1"/>
    <col min="14852" max="14852" width="12.140625" style="1" customWidth="1"/>
    <col min="14853" max="15096" width="9.140625" style="1"/>
    <col min="15097" max="15097" width="56.42578125" style="1" customWidth="1"/>
    <col min="15098" max="15098" width="9.140625" style="1"/>
    <col min="15099" max="15099" width="10.85546875" style="1" customWidth="1"/>
    <col min="15100" max="15102" width="22.7109375" style="1" customWidth="1"/>
    <col min="15103" max="15105" width="14.7109375" style="1" customWidth="1"/>
    <col min="15106" max="15106" width="14.140625" style="1" customWidth="1"/>
    <col min="15107" max="15107" width="12.140625" style="1" bestFit="1" customWidth="1"/>
    <col min="15108" max="15108" width="12.140625" style="1" customWidth="1"/>
    <col min="15109" max="15352" width="9.140625" style="1"/>
    <col min="15353" max="15353" width="56.42578125" style="1" customWidth="1"/>
    <col min="15354" max="15354" width="9.140625" style="1"/>
    <col min="15355" max="15355" width="10.85546875" style="1" customWidth="1"/>
    <col min="15356" max="15358" width="22.7109375" style="1" customWidth="1"/>
    <col min="15359" max="15361" width="14.7109375" style="1" customWidth="1"/>
    <col min="15362" max="15362" width="14.140625" style="1" customWidth="1"/>
    <col min="15363" max="15363" width="12.140625" style="1" bestFit="1" customWidth="1"/>
    <col min="15364" max="15364" width="12.140625" style="1" customWidth="1"/>
    <col min="15365" max="15608" width="9.140625" style="1"/>
    <col min="15609" max="15609" width="56.42578125" style="1" customWidth="1"/>
    <col min="15610" max="15610" width="9.140625" style="1"/>
    <col min="15611" max="15611" width="10.85546875" style="1" customWidth="1"/>
    <col min="15612" max="15614" width="22.7109375" style="1" customWidth="1"/>
    <col min="15615" max="15617" width="14.7109375" style="1" customWidth="1"/>
    <col min="15618" max="15618" width="14.140625" style="1" customWidth="1"/>
    <col min="15619" max="15619" width="12.140625" style="1" bestFit="1" customWidth="1"/>
    <col min="15620" max="15620" width="12.140625" style="1" customWidth="1"/>
    <col min="15621" max="15864" width="9.140625" style="1"/>
    <col min="15865" max="15865" width="56.42578125" style="1" customWidth="1"/>
    <col min="15866" max="15866" width="9.140625" style="1"/>
    <col min="15867" max="15867" width="10.85546875" style="1" customWidth="1"/>
    <col min="15868" max="15870" width="22.7109375" style="1" customWidth="1"/>
    <col min="15871" max="15873" width="14.7109375" style="1" customWidth="1"/>
    <col min="15874" max="15874" width="14.140625" style="1" customWidth="1"/>
    <col min="15875" max="15875" width="12.140625" style="1" bestFit="1" customWidth="1"/>
    <col min="15876" max="15876" width="12.140625" style="1" customWidth="1"/>
    <col min="15877" max="16120" width="9.140625" style="1"/>
    <col min="16121" max="16121" width="56.42578125" style="1" customWidth="1"/>
    <col min="16122" max="16122" width="9.140625" style="1"/>
    <col min="16123" max="16123" width="10.85546875" style="1" customWidth="1"/>
    <col min="16124" max="16126" width="22.7109375" style="1" customWidth="1"/>
    <col min="16127" max="16129" width="14.7109375" style="1" customWidth="1"/>
    <col min="16130" max="16130" width="14.140625" style="1" customWidth="1"/>
    <col min="16131" max="16131" width="12.140625" style="1" bestFit="1" customWidth="1"/>
    <col min="16132" max="16132" width="12.140625" style="1" customWidth="1"/>
    <col min="16133" max="16384" width="9.140625" style="1"/>
  </cols>
  <sheetData>
    <row r="1" spans="1:6" x14ac:dyDescent="0.2">
      <c r="E1" s="25" t="s">
        <v>66</v>
      </c>
      <c r="F1" s="25"/>
    </row>
    <row r="2" spans="1:6" x14ac:dyDescent="0.2">
      <c r="E2" s="25" t="s">
        <v>65</v>
      </c>
      <c r="F2" s="25"/>
    </row>
    <row r="3" spans="1:6" x14ac:dyDescent="0.2">
      <c r="E3" s="25" t="s">
        <v>64</v>
      </c>
      <c r="F3" s="25"/>
    </row>
    <row r="4" spans="1:6" x14ac:dyDescent="0.2">
      <c r="E4" s="26" t="s">
        <v>74</v>
      </c>
      <c r="F4" s="26"/>
    </row>
    <row r="5" spans="1:6" x14ac:dyDescent="0.2">
      <c r="C5" s="21"/>
      <c r="D5" s="21"/>
    </row>
    <row r="6" spans="1:6" ht="14.25" x14ac:dyDescent="0.2">
      <c r="A6" s="23" t="s">
        <v>63</v>
      </c>
      <c r="B6" s="23"/>
      <c r="C6" s="23"/>
      <c r="D6" s="23"/>
      <c r="E6" s="23"/>
      <c r="F6" s="23"/>
    </row>
    <row r="7" spans="1:6" ht="14.25" x14ac:dyDescent="0.2">
      <c r="A7" s="23" t="s">
        <v>62</v>
      </c>
      <c r="B7" s="23"/>
      <c r="C7" s="23"/>
      <c r="D7" s="23"/>
      <c r="E7" s="23"/>
      <c r="F7" s="23"/>
    </row>
    <row r="8" spans="1:6" ht="14.25" customHeight="1" x14ac:dyDescent="0.2">
      <c r="A8" s="24" t="s">
        <v>73</v>
      </c>
      <c r="B8" s="24"/>
      <c r="C8" s="24"/>
      <c r="D8" s="24"/>
      <c r="E8" s="24"/>
      <c r="F8" s="24"/>
    </row>
    <row r="9" spans="1:6" ht="15.75" x14ac:dyDescent="0.25">
      <c r="A9" s="20"/>
      <c r="B9" s="20"/>
      <c r="C9" s="20"/>
      <c r="D9" s="19"/>
      <c r="F9" s="19" t="s">
        <v>61</v>
      </c>
    </row>
    <row r="10" spans="1:6" ht="31.5" x14ac:dyDescent="0.25">
      <c r="A10" s="22" t="s">
        <v>60</v>
      </c>
      <c r="B10" s="4" t="s">
        <v>59</v>
      </c>
      <c r="C10" s="4" t="s">
        <v>58</v>
      </c>
      <c r="D10" s="18" t="s">
        <v>57</v>
      </c>
      <c r="E10" s="18" t="s">
        <v>56</v>
      </c>
      <c r="F10" s="18" t="s">
        <v>55</v>
      </c>
    </row>
    <row r="11" spans="1:6" ht="15" x14ac:dyDescent="0.2">
      <c r="A11" s="17" t="s">
        <v>54</v>
      </c>
      <c r="B11" s="11"/>
      <c r="C11" s="11"/>
      <c r="D11" s="6">
        <f>D12+D24+D29+D34+D40+D43+D47+D51+D53+D21+D55</f>
        <v>3945108.3712800005</v>
      </c>
      <c r="E11" s="6">
        <f>E12+E24+E29+E34+E40+E43+E47+E51+E53+E21+E55</f>
        <v>3785572.5605799994</v>
      </c>
      <c r="F11" s="6">
        <f t="shared" ref="F11:F18" si="0">E11/D11*100</f>
        <v>95.956110816589828</v>
      </c>
    </row>
    <row r="12" spans="1:6" ht="14.25" x14ac:dyDescent="0.2">
      <c r="A12" s="8" t="s">
        <v>53</v>
      </c>
      <c r="B12" s="13" t="s">
        <v>4</v>
      </c>
      <c r="C12" s="13" t="s">
        <v>2</v>
      </c>
      <c r="D12" s="6">
        <f>SUM(D13:D20)</f>
        <v>280144.89063000004</v>
      </c>
      <c r="E12" s="6">
        <f>SUM(E13:E20)</f>
        <v>234436.10709000003</v>
      </c>
      <c r="F12" s="6">
        <f t="shared" si="0"/>
        <v>83.683877497387712</v>
      </c>
    </row>
    <row r="13" spans="1:6" ht="30" x14ac:dyDescent="0.25">
      <c r="A13" s="5" t="s">
        <v>52</v>
      </c>
      <c r="B13" s="11" t="s">
        <v>4</v>
      </c>
      <c r="C13" s="11" t="s">
        <v>5</v>
      </c>
      <c r="D13" s="10">
        <f>'[1]2023'!G14</f>
        <v>4780.2192500000001</v>
      </c>
      <c r="E13" s="10">
        <f>'[1]2023'!H14</f>
        <v>4715.1503999999995</v>
      </c>
      <c r="F13" s="10">
        <f t="shared" si="0"/>
        <v>98.638789423727786</v>
      </c>
    </row>
    <row r="14" spans="1:6" ht="45" x14ac:dyDescent="0.25">
      <c r="A14" s="16" t="s">
        <v>51</v>
      </c>
      <c r="B14" s="11" t="s">
        <v>4</v>
      </c>
      <c r="C14" s="11" t="s">
        <v>0</v>
      </c>
      <c r="D14" s="10">
        <f>'[1]2023'!G235</f>
        <v>9267.2029999999995</v>
      </c>
      <c r="E14" s="10">
        <f>'[1]2023'!H235</f>
        <v>9127.0584399999989</v>
      </c>
      <c r="F14" s="10">
        <f t="shared" si="0"/>
        <v>98.487736159443145</v>
      </c>
    </row>
    <row r="15" spans="1:6" ht="45" x14ac:dyDescent="0.25">
      <c r="A15" s="5" t="s">
        <v>50</v>
      </c>
      <c r="B15" s="11" t="s">
        <v>4</v>
      </c>
      <c r="C15" s="11" t="s">
        <v>11</v>
      </c>
      <c r="D15" s="10">
        <f>'[1]2023'!G20+'[1]2023'!G973</f>
        <v>111305.5977</v>
      </c>
      <c r="E15" s="10">
        <f>'[1]2023'!H20+'[1]2023'!H973</f>
        <v>110697.39731</v>
      </c>
      <c r="F15" s="10">
        <f t="shared" si="0"/>
        <v>99.453576098086941</v>
      </c>
    </row>
    <row r="16" spans="1:6" ht="15" x14ac:dyDescent="0.25">
      <c r="A16" s="5" t="s">
        <v>49</v>
      </c>
      <c r="B16" s="11" t="s">
        <v>4</v>
      </c>
      <c r="C16" s="11" t="s">
        <v>26</v>
      </c>
      <c r="D16" s="10">
        <f>'[1]2023'!G69</f>
        <v>5.8</v>
      </c>
      <c r="E16" s="10">
        <f>'[1]2023'!H69</f>
        <v>5.8</v>
      </c>
      <c r="F16" s="10">
        <f t="shared" si="0"/>
        <v>100</v>
      </c>
    </row>
    <row r="17" spans="1:6" ht="45" x14ac:dyDescent="0.25">
      <c r="A17" s="5" t="s">
        <v>48</v>
      </c>
      <c r="B17" s="11" t="s">
        <v>4</v>
      </c>
      <c r="C17" s="11" t="s">
        <v>36</v>
      </c>
      <c r="D17" s="10">
        <f>'[1]2023'!G731+'[1]2023'!G1028</f>
        <v>25398.091349999999</v>
      </c>
      <c r="E17" s="10">
        <f>'[1]2023'!H731+'[1]2023'!H1028</f>
        <v>25124.150259999999</v>
      </c>
      <c r="F17" s="10">
        <f t="shared" si="0"/>
        <v>98.921410722463605</v>
      </c>
    </row>
    <row r="18" spans="1:6" ht="15" x14ac:dyDescent="0.25">
      <c r="A18" s="5" t="s">
        <v>47</v>
      </c>
      <c r="B18" s="11" t="s">
        <v>4</v>
      </c>
      <c r="C18" s="11" t="s">
        <v>21</v>
      </c>
      <c r="D18" s="10">
        <f>'[1]2023'!G262</f>
        <v>1101.5999999999999</v>
      </c>
      <c r="E18" s="10">
        <f>'[1]2023'!H262</f>
        <v>1101.5537300000001</v>
      </c>
      <c r="F18" s="10">
        <f t="shared" si="0"/>
        <v>99.995799745824272</v>
      </c>
    </row>
    <row r="19" spans="1:6" ht="15" x14ac:dyDescent="0.25">
      <c r="A19" s="5" t="s">
        <v>46</v>
      </c>
      <c r="B19" s="11" t="s">
        <v>4</v>
      </c>
      <c r="C19" s="11" t="s">
        <v>45</v>
      </c>
      <c r="D19" s="10">
        <v>0</v>
      </c>
      <c r="E19" s="10">
        <f>'[2]2023'!H82</f>
        <v>0</v>
      </c>
      <c r="F19" s="10"/>
    </row>
    <row r="20" spans="1:6" ht="15" x14ac:dyDescent="0.25">
      <c r="A20" s="5" t="s">
        <v>44</v>
      </c>
      <c r="B20" s="11" t="s">
        <v>4</v>
      </c>
      <c r="C20" s="11" t="s">
        <v>43</v>
      </c>
      <c r="D20" s="10">
        <f>'[1]2023'!G73+'[1]2023'!G266+'[1]2023'!G751+'[1]2023'!G990</f>
        <v>128286.37933</v>
      </c>
      <c r="E20" s="10">
        <f>'[1]2023'!H73+'[1]2023'!H266+'[1]2023'!H751+'[1]2023'!H990</f>
        <v>83664.996950000001</v>
      </c>
      <c r="F20" s="10">
        <f t="shared" ref="F20:F54" si="1">E20/D20*100</f>
        <v>65.217365543369738</v>
      </c>
    </row>
    <row r="21" spans="1:6" ht="28.5" x14ac:dyDescent="0.2">
      <c r="A21" s="9" t="s">
        <v>42</v>
      </c>
      <c r="B21" s="13" t="s">
        <v>0</v>
      </c>
      <c r="C21" s="13" t="s">
        <v>2</v>
      </c>
      <c r="D21" s="6">
        <f>D22+D23</f>
        <v>40758.73545</v>
      </c>
      <c r="E21" s="6">
        <f>E22+E23</f>
        <v>39106.122430000003</v>
      </c>
      <c r="F21" s="6">
        <f t="shared" si="1"/>
        <v>95.945377103204521</v>
      </c>
    </row>
    <row r="22" spans="1:6" ht="45" x14ac:dyDescent="0.25">
      <c r="A22" s="5" t="s">
        <v>41</v>
      </c>
      <c r="B22" s="11" t="s">
        <v>0</v>
      </c>
      <c r="C22" s="11" t="s">
        <v>12</v>
      </c>
      <c r="D22" s="10">
        <f>'[1]2023'!G112</f>
        <v>15282.278000000002</v>
      </c>
      <c r="E22" s="10">
        <f>'[1]2023'!H112</f>
        <v>14794.203790000001</v>
      </c>
      <c r="F22" s="10">
        <f t="shared" si="1"/>
        <v>96.806273187806156</v>
      </c>
    </row>
    <row r="23" spans="1:6" ht="31.5" x14ac:dyDescent="0.25">
      <c r="A23" s="15" t="s">
        <v>40</v>
      </c>
      <c r="B23" s="11" t="s">
        <v>0</v>
      </c>
      <c r="C23" s="11" t="s">
        <v>39</v>
      </c>
      <c r="D23" s="10">
        <f>'[1]2023'!G123+'[1]2023'!G1002</f>
        <v>25476.457449999998</v>
      </c>
      <c r="E23" s="10">
        <f>'[1]2023'!H123+'[1]2023'!H1002</f>
        <v>24311.91864</v>
      </c>
      <c r="F23" s="10">
        <f t="shared" si="1"/>
        <v>95.42896098374149</v>
      </c>
    </row>
    <row r="24" spans="1:6" ht="14.25" x14ac:dyDescent="0.2">
      <c r="A24" s="9" t="s">
        <v>38</v>
      </c>
      <c r="B24" s="13" t="s">
        <v>11</v>
      </c>
      <c r="C24" s="13" t="s">
        <v>2</v>
      </c>
      <c r="D24" s="6">
        <f>SUM(D25:D28)</f>
        <v>753917.14662000001</v>
      </c>
      <c r="E24" s="6">
        <f>SUM(E25:E28)</f>
        <v>713272.28354000009</v>
      </c>
      <c r="F24" s="6">
        <f t="shared" si="1"/>
        <v>94.60884219675583</v>
      </c>
    </row>
    <row r="25" spans="1:6" ht="15" x14ac:dyDescent="0.25">
      <c r="A25" s="5" t="s">
        <v>37</v>
      </c>
      <c r="B25" s="11" t="s">
        <v>11</v>
      </c>
      <c r="C25" s="11" t="s">
        <v>36</v>
      </c>
      <c r="D25" s="10">
        <f>'[1]2023'!G778</f>
        <v>1.0000000000000001E-5</v>
      </c>
      <c r="E25" s="10">
        <f>'[1]2023'!H778</f>
        <v>1.0000000000000001E-5</v>
      </c>
      <c r="F25" s="10">
        <f t="shared" si="1"/>
        <v>100</v>
      </c>
    </row>
    <row r="26" spans="1:6" ht="15" x14ac:dyDescent="0.25">
      <c r="A26" s="5" t="s">
        <v>35</v>
      </c>
      <c r="B26" s="11" t="s">
        <v>11</v>
      </c>
      <c r="C26" s="11" t="s">
        <v>16</v>
      </c>
      <c r="D26" s="10">
        <f>'[1]2023'!G784</f>
        <v>7309.0890099999997</v>
      </c>
      <c r="E26" s="10">
        <f>'[1]2023'!H784</f>
        <v>7309.0890099999997</v>
      </c>
      <c r="F26" s="10">
        <f t="shared" si="1"/>
        <v>100</v>
      </c>
    </row>
    <row r="27" spans="1:6" ht="15" x14ac:dyDescent="0.25">
      <c r="A27" s="5" t="s">
        <v>34</v>
      </c>
      <c r="B27" s="11" t="s">
        <v>11</v>
      </c>
      <c r="C27" s="11" t="s">
        <v>20</v>
      </c>
      <c r="D27" s="10">
        <f>'[1]2023'!G789</f>
        <v>729932.46629000001</v>
      </c>
      <c r="E27" s="10">
        <f>'[1]2023'!H789</f>
        <v>691790.44259000011</v>
      </c>
      <c r="F27" s="10">
        <f t="shared" si="1"/>
        <v>94.774581833047804</v>
      </c>
    </row>
    <row r="28" spans="1:6" ht="15" x14ac:dyDescent="0.25">
      <c r="A28" s="5" t="s">
        <v>33</v>
      </c>
      <c r="B28" s="11" t="s">
        <v>11</v>
      </c>
      <c r="C28" s="11" t="s">
        <v>32</v>
      </c>
      <c r="D28" s="10">
        <f>'[1]2023'!G821++'[1]2023'!G1009+'[1]2023'!G140</f>
        <v>16675.59131</v>
      </c>
      <c r="E28" s="10">
        <f>'[1]2023'!H821++'[1]2023'!H1009+'[1]2023'!H140</f>
        <v>14172.75193</v>
      </c>
      <c r="F28" s="10">
        <f t="shared" si="1"/>
        <v>84.991000717922972</v>
      </c>
    </row>
    <row r="29" spans="1:6" ht="14.25" x14ac:dyDescent="0.2">
      <c r="A29" s="9" t="s">
        <v>31</v>
      </c>
      <c r="B29" s="13" t="s">
        <v>26</v>
      </c>
      <c r="C29" s="13" t="s">
        <v>2</v>
      </c>
      <c r="D29" s="6">
        <f>D30+D31+D32+D33</f>
        <v>600376.53355000005</v>
      </c>
      <c r="E29" s="6">
        <f>E30+E31+E32+E33</f>
        <v>585823.85218999989</v>
      </c>
      <c r="F29" s="6">
        <f t="shared" si="1"/>
        <v>97.576074255609086</v>
      </c>
    </row>
    <row r="30" spans="1:6" ht="15" x14ac:dyDescent="0.25">
      <c r="A30" s="5" t="s">
        <v>30</v>
      </c>
      <c r="B30" s="11" t="s">
        <v>26</v>
      </c>
      <c r="C30" s="11" t="s">
        <v>4</v>
      </c>
      <c r="D30" s="10">
        <f>'[1]2023'!G153</f>
        <v>3736.3944700000002</v>
      </c>
      <c r="E30" s="10">
        <f>'[1]2023'!H153</f>
        <v>3736.3944700000002</v>
      </c>
      <c r="F30" s="10">
        <f t="shared" si="1"/>
        <v>100</v>
      </c>
    </row>
    <row r="31" spans="1:6" ht="15" x14ac:dyDescent="0.25">
      <c r="A31" s="5" t="s">
        <v>29</v>
      </c>
      <c r="B31" s="11" t="s">
        <v>26</v>
      </c>
      <c r="C31" s="11" t="s">
        <v>5</v>
      </c>
      <c r="D31" s="10">
        <f>'[1]2023'!G162+'[1]2023'!G760+'[1]2023'!G828</f>
        <v>201818.47463000001</v>
      </c>
      <c r="E31" s="10">
        <f>'[1]2023'!H162+'[1]2023'!H760+'[1]2023'!H828</f>
        <v>197392.10842999999</v>
      </c>
      <c r="F31" s="10">
        <f t="shared" si="1"/>
        <v>97.806758668593147</v>
      </c>
    </row>
    <row r="32" spans="1:6" ht="15" x14ac:dyDescent="0.25">
      <c r="A32" s="5" t="s">
        <v>28</v>
      </c>
      <c r="B32" s="11" t="s">
        <v>26</v>
      </c>
      <c r="C32" s="11" t="s">
        <v>0</v>
      </c>
      <c r="D32" s="10">
        <f>'[1]2023'!G854+'[1]2023'!G179</f>
        <v>343335.28938999999</v>
      </c>
      <c r="E32" s="10">
        <f>'[1]2023'!H854+'[1]2023'!H179</f>
        <v>336668.90995999996</v>
      </c>
      <c r="F32" s="10">
        <f t="shared" si="1"/>
        <v>98.058347150435921</v>
      </c>
    </row>
    <row r="33" spans="1:6" ht="30" x14ac:dyDescent="0.25">
      <c r="A33" s="5" t="s">
        <v>27</v>
      </c>
      <c r="B33" s="11" t="s">
        <v>26</v>
      </c>
      <c r="C33" s="11" t="s">
        <v>26</v>
      </c>
      <c r="D33" s="10">
        <f>'[1]2023'!G919</f>
        <v>51486.375059999998</v>
      </c>
      <c r="E33" s="10">
        <f>'[1]2023'!H919</f>
        <v>48026.439330000001</v>
      </c>
      <c r="F33" s="10">
        <f t="shared" si="1"/>
        <v>93.279900311552439</v>
      </c>
    </row>
    <row r="34" spans="1:6" ht="14.25" x14ac:dyDescent="0.2">
      <c r="A34" s="9" t="s">
        <v>25</v>
      </c>
      <c r="B34" s="13" t="s">
        <v>21</v>
      </c>
      <c r="C34" s="13" t="s">
        <v>2</v>
      </c>
      <c r="D34" s="6">
        <f>SUM(D35:D39)</f>
        <v>1947209.0047300002</v>
      </c>
      <c r="E34" s="6">
        <f>SUM(E35:E39)</f>
        <v>1941353.7066199998</v>
      </c>
      <c r="F34" s="6">
        <f t="shared" si="1"/>
        <v>99.699297913281157</v>
      </c>
    </row>
    <row r="35" spans="1:6" ht="15" x14ac:dyDescent="0.25">
      <c r="A35" s="5" t="s">
        <v>24</v>
      </c>
      <c r="B35" s="11" t="s">
        <v>21</v>
      </c>
      <c r="C35" s="11" t="s">
        <v>4</v>
      </c>
      <c r="D35" s="10">
        <f>'[1]2023'!G950+'[1]2023'!G488</f>
        <v>636823.09508</v>
      </c>
      <c r="E35" s="10">
        <f>'[1]2023'!H950+'[1]2023'!H488</f>
        <v>635768.61956999998</v>
      </c>
      <c r="F35" s="10">
        <f t="shared" si="1"/>
        <v>99.834416258118353</v>
      </c>
    </row>
    <row r="36" spans="1:6" ht="15" x14ac:dyDescent="0.25">
      <c r="A36" s="5" t="s">
        <v>23</v>
      </c>
      <c r="B36" s="11" t="s">
        <v>21</v>
      </c>
      <c r="C36" s="11" t="s">
        <v>5</v>
      </c>
      <c r="D36" s="10">
        <f>'[1]2023'!G539</f>
        <v>1042692.4686499999</v>
      </c>
      <c r="E36" s="10">
        <f>'[1]2023'!H539</f>
        <v>1042124.2509899999</v>
      </c>
      <c r="F36" s="10">
        <f t="shared" si="1"/>
        <v>99.945504769902499</v>
      </c>
    </row>
    <row r="37" spans="1:6" ht="15" x14ac:dyDescent="0.25">
      <c r="A37" s="5" t="s">
        <v>67</v>
      </c>
      <c r="B37" s="11" t="s">
        <v>21</v>
      </c>
      <c r="C37" s="11" t="s">
        <v>0</v>
      </c>
      <c r="D37" s="10">
        <f>'[1]2023'!G615+'[1]2023'!G275</f>
        <v>186033.86594999998</v>
      </c>
      <c r="E37" s="10">
        <f>'[1]2023'!H615+'[1]2023'!H275</f>
        <v>182192.03726000001</v>
      </c>
      <c r="F37" s="10">
        <f t="shared" si="1"/>
        <v>97.934876711623815</v>
      </c>
    </row>
    <row r="38" spans="1:6" ht="15" x14ac:dyDescent="0.25">
      <c r="A38" s="5" t="s">
        <v>68</v>
      </c>
      <c r="B38" s="11" t="s">
        <v>21</v>
      </c>
      <c r="C38" s="11" t="s">
        <v>21</v>
      </c>
      <c r="D38" s="10">
        <f>'[1]2023'!G351</f>
        <v>345</v>
      </c>
      <c r="E38" s="10">
        <f>'[1]2023'!H351</f>
        <v>344.82900000000001</v>
      </c>
      <c r="F38" s="10">
        <f t="shared" si="1"/>
        <v>99.950434782608696</v>
      </c>
    </row>
    <row r="39" spans="1:6" ht="15" x14ac:dyDescent="0.25">
      <c r="A39" s="5" t="s">
        <v>22</v>
      </c>
      <c r="B39" s="11" t="s">
        <v>21</v>
      </c>
      <c r="C39" s="11" t="s">
        <v>20</v>
      </c>
      <c r="D39" s="10">
        <f>'[1]2023'!G356+'[1]2023'!G667</f>
        <v>81314.575049999985</v>
      </c>
      <c r="E39" s="10">
        <f>'[1]2023'!H356+'[1]2023'!H667</f>
        <v>80923.969799999992</v>
      </c>
      <c r="F39" s="10">
        <f t="shared" si="1"/>
        <v>99.519636855065883</v>
      </c>
    </row>
    <row r="40" spans="1:6" ht="14.25" x14ac:dyDescent="0.2">
      <c r="A40" s="9" t="s">
        <v>19</v>
      </c>
      <c r="B40" s="13" t="s">
        <v>16</v>
      </c>
      <c r="C40" s="13" t="s">
        <v>2</v>
      </c>
      <c r="D40" s="6">
        <f>D41+D42</f>
        <v>81956.788299999986</v>
      </c>
      <c r="E40" s="6">
        <f>E41+E42</f>
        <v>81837.611089999991</v>
      </c>
      <c r="F40" s="6">
        <f t="shared" si="1"/>
        <v>99.854585309561244</v>
      </c>
    </row>
    <row r="41" spans="1:6" ht="15" x14ac:dyDescent="0.25">
      <c r="A41" s="5" t="s">
        <v>18</v>
      </c>
      <c r="B41" s="11" t="s">
        <v>16</v>
      </c>
      <c r="C41" s="11" t="s">
        <v>4</v>
      </c>
      <c r="D41" s="10">
        <f>'[1]2023'!G362</f>
        <v>58105.396509999991</v>
      </c>
      <c r="E41" s="10">
        <f>'[1]2023'!H362</f>
        <v>58105.396509999999</v>
      </c>
      <c r="F41" s="10">
        <f t="shared" si="1"/>
        <v>100.00000000000003</v>
      </c>
    </row>
    <row r="42" spans="1:6" ht="15" x14ac:dyDescent="0.25">
      <c r="A42" s="5" t="s">
        <v>17</v>
      </c>
      <c r="B42" s="11" t="s">
        <v>16</v>
      </c>
      <c r="C42" s="11" t="s">
        <v>11</v>
      </c>
      <c r="D42" s="10">
        <f>'[1]2023'!G407</f>
        <v>23851.391789999998</v>
      </c>
      <c r="E42" s="10">
        <f>'[1]2023'!H407</f>
        <v>23732.21458</v>
      </c>
      <c r="F42" s="10">
        <f t="shared" si="1"/>
        <v>99.500334357637087</v>
      </c>
    </row>
    <row r="43" spans="1:6" ht="14.25" x14ac:dyDescent="0.2">
      <c r="A43" s="9" t="s">
        <v>15</v>
      </c>
      <c r="B43" s="13" t="s">
        <v>12</v>
      </c>
      <c r="C43" s="13" t="s">
        <v>2</v>
      </c>
      <c r="D43" s="6">
        <f>SUM(D44:D46)</f>
        <v>51762.993149999995</v>
      </c>
      <c r="E43" s="6">
        <f>SUM(E44:E46)</f>
        <v>49735.001839999997</v>
      </c>
      <c r="F43" s="6">
        <f t="shared" si="1"/>
        <v>96.082159885686607</v>
      </c>
    </row>
    <row r="44" spans="1:6" ht="15" x14ac:dyDescent="0.25">
      <c r="A44" s="5" t="s">
        <v>14</v>
      </c>
      <c r="B44" s="11" t="s">
        <v>12</v>
      </c>
      <c r="C44" s="11" t="s">
        <v>4</v>
      </c>
      <c r="D44" s="10">
        <f>'[1]2023'!G201</f>
        <v>3106.1285499999999</v>
      </c>
      <c r="E44" s="10">
        <f>'[1]2023'!H201</f>
        <v>3106.1285499999999</v>
      </c>
      <c r="F44" s="10">
        <f t="shared" si="1"/>
        <v>100</v>
      </c>
    </row>
    <row r="45" spans="1:6" ht="15" x14ac:dyDescent="0.25">
      <c r="A45" s="5" t="s">
        <v>13</v>
      </c>
      <c r="B45" s="11" t="s">
        <v>12</v>
      </c>
      <c r="C45" s="11" t="s">
        <v>0</v>
      </c>
      <c r="D45" s="10">
        <f>'[1]2023'!G206+'[1]2023'!G716</f>
        <v>22989.946</v>
      </c>
      <c r="E45" s="10">
        <f>'[1]2023'!H206+'[1]2023'!H716</f>
        <v>22861.832569999999</v>
      </c>
      <c r="F45" s="10">
        <f t="shared" si="1"/>
        <v>99.442741492302758</v>
      </c>
    </row>
    <row r="46" spans="1:6" ht="15" x14ac:dyDescent="0.25">
      <c r="A46" s="5" t="s">
        <v>69</v>
      </c>
      <c r="B46" s="11" t="s">
        <v>12</v>
      </c>
      <c r="C46" s="11" t="s">
        <v>11</v>
      </c>
      <c r="D46" s="10">
        <f>'[1]2023'!G721+'[1]2023'!G219</f>
        <v>25666.918599999997</v>
      </c>
      <c r="E46" s="10">
        <f>'[1]2023'!H721+'[1]2023'!H219</f>
        <v>23767.040720000001</v>
      </c>
      <c r="F46" s="10">
        <f t="shared" si="1"/>
        <v>92.59795104504677</v>
      </c>
    </row>
    <row r="47" spans="1:6" ht="14.25" x14ac:dyDescent="0.2">
      <c r="A47" s="9" t="s">
        <v>10</v>
      </c>
      <c r="B47" s="14">
        <v>11</v>
      </c>
      <c r="C47" s="13" t="s">
        <v>2</v>
      </c>
      <c r="D47" s="6">
        <f>D48+D49+D50</f>
        <v>171340.07884999999</v>
      </c>
      <c r="E47" s="6">
        <f>E48+E49+E50</f>
        <v>133968.97442000001</v>
      </c>
      <c r="F47" s="6">
        <f t="shared" si="1"/>
        <v>78.188930061882019</v>
      </c>
    </row>
    <row r="48" spans="1:6" ht="15" x14ac:dyDescent="0.25">
      <c r="A48" s="5" t="s">
        <v>9</v>
      </c>
      <c r="B48" s="12">
        <v>11</v>
      </c>
      <c r="C48" s="11" t="s">
        <v>4</v>
      </c>
      <c r="D48" s="10">
        <f>'[1]2023'!G438</f>
        <v>4514.9040000000005</v>
      </c>
      <c r="E48" s="10">
        <f>'[1]2023'!H438</f>
        <v>4502.6729999999998</v>
      </c>
      <c r="F48" s="10">
        <f t="shared" si="1"/>
        <v>99.7290972299743</v>
      </c>
    </row>
    <row r="49" spans="1:6" ht="15" x14ac:dyDescent="0.25">
      <c r="A49" s="5" t="s">
        <v>8</v>
      </c>
      <c r="B49" s="12">
        <v>11</v>
      </c>
      <c r="C49" s="11" t="s">
        <v>5</v>
      </c>
      <c r="D49" s="10">
        <f>'[1]2023'!G960</f>
        <v>91144.084849999999</v>
      </c>
      <c r="E49" s="10">
        <f>'[1]2023'!H960</f>
        <v>53785.21142</v>
      </c>
      <c r="F49" s="10">
        <f t="shared" si="1"/>
        <v>59.011192562322378</v>
      </c>
    </row>
    <row r="50" spans="1:6" ht="15.75" x14ac:dyDescent="0.25">
      <c r="A50" s="15" t="s">
        <v>70</v>
      </c>
      <c r="B50" s="12">
        <v>11</v>
      </c>
      <c r="C50" s="11" t="s">
        <v>0</v>
      </c>
      <c r="D50" s="10">
        <f>'[1]2023'!G446</f>
        <v>75681.090000000011</v>
      </c>
      <c r="E50" s="10">
        <f>'[1]2023'!H446</f>
        <v>75681.090000000011</v>
      </c>
      <c r="F50" s="10">
        <f t="shared" si="1"/>
        <v>100</v>
      </c>
    </row>
    <row r="51" spans="1:6" ht="14.25" x14ac:dyDescent="0.2">
      <c r="A51" s="9" t="s">
        <v>7</v>
      </c>
      <c r="B51" s="14">
        <v>12</v>
      </c>
      <c r="C51" s="13" t="s">
        <v>2</v>
      </c>
      <c r="D51" s="6">
        <f>D52</f>
        <v>5118.6000000000004</v>
      </c>
      <c r="E51" s="6">
        <f>E52</f>
        <v>5118.6000000000004</v>
      </c>
      <c r="F51" s="6">
        <f t="shared" si="1"/>
        <v>100</v>
      </c>
    </row>
    <row r="52" spans="1:6" ht="15" x14ac:dyDescent="0.25">
      <c r="A52" s="5" t="s">
        <v>6</v>
      </c>
      <c r="B52" s="12">
        <v>12</v>
      </c>
      <c r="C52" s="11" t="s">
        <v>5</v>
      </c>
      <c r="D52" s="10">
        <f>'[1]2023'!G225</f>
        <v>5118.6000000000004</v>
      </c>
      <c r="E52" s="10">
        <f>'[1]2023'!H225</f>
        <v>5118.6000000000004</v>
      </c>
      <c r="F52" s="10">
        <f t="shared" si="1"/>
        <v>100</v>
      </c>
    </row>
    <row r="53" spans="1:6" ht="28.5" x14ac:dyDescent="0.2">
      <c r="A53" s="9" t="s">
        <v>71</v>
      </c>
      <c r="B53" s="14">
        <v>13</v>
      </c>
      <c r="C53" s="13" t="s">
        <v>2</v>
      </c>
      <c r="D53" s="6">
        <f>D54</f>
        <v>12523.6</v>
      </c>
      <c r="E53" s="6">
        <f>E54</f>
        <v>920.30136000000005</v>
      </c>
      <c r="F53" s="6">
        <f t="shared" si="1"/>
        <v>7.3485368424414705</v>
      </c>
    </row>
    <row r="54" spans="1:6" ht="30" x14ac:dyDescent="0.25">
      <c r="A54" s="5" t="s">
        <v>72</v>
      </c>
      <c r="B54" s="12">
        <v>13</v>
      </c>
      <c r="C54" s="11" t="s">
        <v>4</v>
      </c>
      <c r="D54" s="10">
        <f>'[1]2023'!G769</f>
        <v>12523.6</v>
      </c>
      <c r="E54" s="10">
        <f>'[1]2023'!H769</f>
        <v>920.30136000000005</v>
      </c>
      <c r="F54" s="10">
        <f t="shared" si="1"/>
        <v>7.3485368424414705</v>
      </c>
    </row>
    <row r="55" spans="1:6" ht="14.25" hidden="1" x14ac:dyDescent="0.2">
      <c r="A55" s="9" t="s">
        <v>3</v>
      </c>
      <c r="B55" s="8">
        <v>14</v>
      </c>
      <c r="C55" s="7" t="s">
        <v>2</v>
      </c>
      <c r="D55" s="6">
        <f>D56</f>
        <v>0</v>
      </c>
    </row>
    <row r="56" spans="1:6" ht="15" hidden="1" x14ac:dyDescent="0.25">
      <c r="A56" s="5" t="s">
        <v>1</v>
      </c>
      <c r="B56" s="4">
        <v>14</v>
      </c>
      <c r="C56" s="3" t="s">
        <v>0</v>
      </c>
      <c r="D56" s="2"/>
    </row>
  </sheetData>
  <mergeCells count="7">
    <mergeCell ref="A6:F6"/>
    <mergeCell ref="A7:F7"/>
    <mergeCell ref="A8:F8"/>
    <mergeCell ref="E1:F1"/>
    <mergeCell ref="E2:F2"/>
    <mergeCell ref="E3:F3"/>
    <mergeCell ref="E4:F4"/>
  </mergeCells>
  <pageMargins left="0.70866141732283472" right="0.11811023622047245" top="0.74803149606299213" bottom="0.74803149606299213" header="0.31496062992125984" footer="0.31496062992125984"/>
  <pageSetup paperSize="9" scale="71" firstPageNumber="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2023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2024-02-29T01:26:51Z</cp:lastPrinted>
  <dcterms:created xsi:type="dcterms:W3CDTF">2023-02-09T05:25:58Z</dcterms:created>
  <dcterms:modified xsi:type="dcterms:W3CDTF">2024-02-29T01:26:57Z</dcterms:modified>
</cp:coreProperties>
</file>