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5" sheetId="4" r:id="rId4"/>
  </sheets>
  <definedNames/>
  <calcPr fullCalcOnLoad="1"/>
</workbook>
</file>

<file path=xl/sharedStrings.xml><?xml version="1.0" encoding="utf-8"?>
<sst xmlns="http://schemas.openxmlformats.org/spreadsheetml/2006/main" count="350" uniqueCount="143">
  <si>
    <t xml:space="preserve">Отчет об использовании бюджетных ассигнований бюджета муниципального образования "Город Горно-Алтайск" </t>
  </si>
  <si>
    <t>Наименование муниципальной программы</t>
  </si>
  <si>
    <t xml:space="preserve">Администратор муниципальной программы </t>
  </si>
  <si>
    <t>Статус</t>
  </si>
  <si>
    <t>Код муниципальной программы</t>
  </si>
  <si>
    <t>МП</t>
  </si>
  <si>
    <t>ПП</t>
  </si>
  <si>
    <t>ОМ</t>
  </si>
  <si>
    <t>М</t>
  </si>
  <si>
    <t>Код бюджетной классификации</t>
  </si>
  <si>
    <t>ГРБС</t>
  </si>
  <si>
    <t>РЗ</t>
  </si>
  <si>
    <t>ПР</t>
  </si>
  <si>
    <t>ЦС</t>
  </si>
  <si>
    <t>ВР</t>
  </si>
  <si>
    <t>Расходы бюджета муниципального образования «Город Горно-Алтайск»,
 тыс. рублей</t>
  </si>
  <si>
    <t>сводная бюджетная роспись на 1 января отчетного года</t>
  </si>
  <si>
    <t>сводная бюджетная роспись на отчетную дату</t>
  </si>
  <si>
    <t>кассовое исполнение на отчетную дату</t>
  </si>
  <si>
    <t>Кассовые расходы, %</t>
  </si>
  <si>
    <t>к плану на 1 января отчетного года</t>
  </si>
  <si>
    <t>к плану на отчетную дату</t>
  </si>
  <si>
    <t>Муниципальная программа</t>
  </si>
  <si>
    <t>Подпрограмма</t>
  </si>
  <si>
    <t>всего</t>
  </si>
  <si>
    <t>Форма 1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</si>
  <si>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</si>
  <si>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</si>
  <si>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№ п/п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</si>
  <si>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</si>
  <si>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</si>
  <si>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</si>
  <si>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</si>
  <si>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</si>
  <si>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</si>
  <si>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Фактичесские расходы на отчетную дату</t>
  </si>
  <si>
    <t>Форма 2</t>
  </si>
  <si>
    <t>Отчет о расходах на реализацию целей муниципальной программы</t>
  </si>
  <si>
    <t>Форма 3</t>
  </si>
  <si>
    <t>Наименование подпрограммы, основного мероприятия</t>
  </si>
  <si>
    <t>Ответсвенный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</si>
  <si>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</si>
  <si>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</si>
  <si>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</si>
  <si>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</t>
  </si>
  <si>
    <t>Процент выполнения целевого показателя, для достижения которого реализуется основное мероприятие, мероприятие</t>
  </si>
  <si>
    <t>Отчет о выполнении основных мероприятий муниципальной</t>
  </si>
  <si>
    <t>%</t>
  </si>
  <si>
    <t>Наименование целевого показателя</t>
  </si>
  <si>
    <t>Единица измерения</t>
  </si>
  <si>
    <t>план на текущий год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</si>
  <si>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</si>
  <si>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</si>
  <si>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</si>
  <si>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</si>
  <si>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на конец отчетного периода</t>
  </si>
  <si>
    <t>Эффективное управление муниципальной собственностью в муниципальном образовании «Город Горно-Алтайск» на 2014-2019 годы</t>
  </si>
  <si>
    <t>Аналитическая ведомственная целевая программа</t>
  </si>
  <si>
    <t>Обеспечение деятельности Муниципального  Учреждения "Управление по имуществу и земельным отношениям города Горно-Алтайска"</t>
  </si>
  <si>
    <t> Повышение качества управления муниципальной собственностью в муниципальном образовании «Город Горно-Алтайск» на 2014-2019 годы</t>
  </si>
  <si>
    <t>Основное мероприятие 1</t>
  </si>
  <si>
    <t>Эффективное использование земельных участков на территории муниципального образования "Город Горно-Алтайск"</t>
  </si>
  <si>
    <t>Основное мероприятие 2</t>
  </si>
  <si>
    <t>мероприятие 1</t>
  </si>
  <si>
    <t>Основное мероприятие 3</t>
  </si>
  <si>
    <t>Муниципальная</t>
  </si>
  <si>
    <t>программа</t>
  </si>
  <si>
    <t>средства, планируемые к привлечению из  федерального бюджета</t>
  </si>
  <si>
    <t> 0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</si>
  <si>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Муниципальная программа (в целом, без распределения по подпрограммам)</t>
    </r>
  </si>
  <si>
    <t>Повышение эффективности управления в Муниципальном учреждении «Управление по имуществу и земельным отношениям города Горно-Алтайска»</t>
  </si>
  <si>
    <t>МУ «Управление по имуществу и земельным отношениям города Горно-Алтайска»</t>
  </si>
  <si>
    <t>2014-2019 годы</t>
  </si>
  <si>
    <t>Эффективное использование земельных участков на территории муниципального образования «Город Горно-Алтайск» на 2014-2019 годы</t>
  </si>
  <si>
    <t>Отдел земельных отношений МУ «Управление по имуществу и земельным отношениям города Горно-Алтайска»</t>
  </si>
  <si>
    <t>Количество оформленных земельных участков в муниципальную собственность</t>
  </si>
  <si>
    <t>Количество предоставленных земельных участков льготным категориям граждан бесплатно</t>
  </si>
  <si>
    <t>Количество предоставленных земельных участков гражданам и юридическим лицам в собственность, аренду, безвозмездное пользование</t>
  </si>
  <si>
    <t>Повышение эффективности управления и распоряжения муниципальным имуществом МО «Город Горно-Алтайск» на 2014-2019 годы</t>
  </si>
  <si>
    <t>Отдел управления собственностью МУ «Управление по имуществу и земельным отношениям города Горно-Алтайска»</t>
  </si>
  <si>
    <t>Количество оформленных объектов имущества в муниципальную собственность</t>
  </si>
  <si>
    <t>Развитие систем видеонаблюдения за ситуацией в общественных местах в муниципальном образовании «Город Горно-Алтайск» на 2014-2019 годы.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</si>
  <si>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Подпрограмма муниципальной программы «Повышение качества управления муниципальной собственностью в муниципальном образовании«Город Горно-Алтайск» на 2014-2019 годы»</t>
    </r>
  </si>
  <si>
    <t xml:space="preserve">Количество обращений граждан и юридических лиц по фактам сбоев работы систем видеонаблюдения АПК «Безопасный город». </t>
  </si>
  <si>
    <t>Количество функционирующих устройств видеонаблюдения системы АПК «Безопасный город» на территории МО «Город Горно-Алтайск»</t>
  </si>
  <si>
    <t xml:space="preserve">Объем затрат бюджета МО «Город Горно-Алтайск» на функционирование деятельности МУ «Управление по имуществу и земельным отношениям города Горно-Алтайска». </t>
  </si>
  <si>
    <t>Объем полученных доходов от использования земельных участков</t>
  </si>
  <si>
    <t xml:space="preserve">Объем полученных доходов от использования муниципального имущества </t>
  </si>
  <si>
    <t>Объем полученных доходов от использования  земельных участков</t>
  </si>
  <si>
    <t>Объем лиц, прошедших повышение квалификации МУ "Управление оп имуществу и земельным отношениям города Горно-Алтайска" ( в %)</t>
  </si>
  <si>
    <t>тыс.руб.</t>
  </si>
  <si>
    <t>Муниципальная программа:  Эффективное управление муниципальной собственностью в муниципальном образовании «Город Горно-Алтайск» на 2014-2019 годы</t>
  </si>
  <si>
    <t>штук</t>
  </si>
  <si>
    <t>Подпрограмма «Повышение качества управления муниципальной собственностью в муниципальном образовании«Город Горно-Алтайск» на 2014-2019 годы»</t>
  </si>
  <si>
    <t>2.1</t>
  </si>
  <si>
    <t>04</t>
  </si>
  <si>
    <t>01</t>
  </si>
  <si>
    <t>018</t>
  </si>
  <si>
    <t>Форма 5</t>
  </si>
  <si>
    <t>2015 год</t>
  </si>
  <si>
    <t>201-2019 годы</t>
  </si>
  <si>
    <t>0310100001</t>
  </si>
  <si>
    <t>0310200001</t>
  </si>
  <si>
    <t>0310200002</t>
  </si>
  <si>
    <t>0310300001</t>
  </si>
  <si>
    <t>03</t>
  </si>
  <si>
    <t>Эффективное управление муниципальной собственностью в муниципальном образовании "Город Горно-Алтайск" на 2014 - 2019 годы</t>
  </si>
  <si>
    <t>ВСЕГО</t>
  </si>
  <si>
    <t>Муниципальное учреждение "Управление имущества, градостроительства и земельных отношений города Горно-Алтайска"</t>
  </si>
  <si>
    <t>Обеспечивающая подпрограмма</t>
  </si>
  <si>
    <t>Обеспечение деятельности Муниципального учреждения "Управление имущества, градостроительства и земельных отношений города Горно-Алтайска"</t>
  </si>
  <si>
    <t>030А118110</t>
  </si>
  <si>
    <t>030А118190</t>
  </si>
  <si>
    <t>030П118000</t>
  </si>
  <si>
    <t>Подпрограмма  1</t>
  </si>
  <si>
    <t xml:space="preserve">Повышение качества управления муниципальной собственностью в муниципальном образовании "Город Горно-Алтайск" на 2014-2019 годы </t>
  </si>
  <si>
    <t>Повышение эффективности управления и распоряжения муниципальным имуществом МО "Город Горно-Алтайск" на 2014 - 2019 гг.</t>
  </si>
  <si>
    <t>эффективное использование и распоряжение муниципальным имуществом</t>
  </si>
  <si>
    <t>мероприятие 2</t>
  </si>
  <si>
    <t>безвозмездные перечисления организациям, капремонт</t>
  </si>
  <si>
    <t xml:space="preserve">Муниципальное учреждение "Управление имущества, градостроительства и земельных отношений города Горно-Алтайска" </t>
  </si>
  <si>
    <t>мероприятие 3</t>
  </si>
  <si>
    <t>увеличение стоимости основных средств</t>
  </si>
  <si>
    <t>0310200003</t>
  </si>
  <si>
    <t>мероприятие 4</t>
  </si>
  <si>
    <t>Увеличение стоимости акций и иных форм участия в капитале муниципальных предприятий МО "Город Горно-Алтайск"</t>
  </si>
  <si>
    <t>0310200004</t>
  </si>
  <si>
    <t>Развитие систем видеонаблюдения за ситуацией в общественных местах в муниципальном образовании "Город Горно-Алтайск" и проведение оперативно-профилактических мероприятий в сфере борьбы с незаконным оборотом огнестрельного оружия, боеприпасов, взрывчатых веществ, взрывных устройств на 2014 - 2016 гг.</t>
  </si>
  <si>
    <t>13</t>
  </si>
  <si>
    <t>Подпрограмма  2</t>
  </si>
  <si>
    <t>Повышение качества градостроительной политики в муниципальном образовании «Город Горно-Алтайск» на 2014 - 2019 годы;</t>
  </si>
  <si>
    <t>Обеспечение эффективного территориального планирования и землепользования на территории муниципального образования "Город Горно-Алтайск"</t>
  </si>
  <si>
    <t>12</t>
  </si>
  <si>
    <t>0410100001</t>
  </si>
  <si>
    <t>Обеспечение качества градостроительной политики в муниципальном образовании "Город Горно-Алтайск"</t>
  </si>
  <si>
    <t>Формирование современного облика (дизайна городской среды, повышение уровня архитектурно-художественной выразительности) застройкм муниципального образования  "Город Горно-Алтайск"</t>
  </si>
  <si>
    <t>0410100002</t>
  </si>
  <si>
    <t>за счет всех источников финансирования по состоянию на 01.07.2017 года</t>
  </si>
  <si>
    <t>на реализацию муниципальной программы по состоянию на 01.07.2017 года</t>
  </si>
  <si>
    <t>Муниципальное учреждение «Управление имущества, градостроительства и земельных отношений города Горно-Алтайска»</t>
  </si>
  <si>
    <t> Повышение качества градостроительной политики в муниципальном образовании «Город Горно-Алтайск» на 2014 - 2019 годы;</t>
  </si>
  <si>
    <t>Оценка расходов (согласно муниципальной программе на 01.07.), тыс.рублей</t>
  </si>
  <si>
    <t>программы по состоянию на 01.07.2017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</si>
</sst>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0" borderId="24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92" fontId="0" fillId="0" borderId="14" xfId="58" applyNumberFormat="1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192" fontId="0" fillId="33" borderId="14" xfId="58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193" fontId="0" fillId="0" borderId="14" xfId="58" applyNumberFormat="1" applyFont="1" applyBorder="1" applyAlignment="1">
      <alignment horizontal="right" vertical="center"/>
    </xf>
    <xf numFmtId="2" fontId="0" fillId="0" borderId="25" xfId="58" applyNumberFormat="1" applyFont="1" applyBorder="1" applyAlignment="1">
      <alignment horizontal="right"/>
    </xf>
    <xf numFmtId="2" fontId="0" fillId="0" borderId="14" xfId="58" applyNumberFormat="1" applyFont="1" applyBorder="1" applyAlignment="1">
      <alignment horizontal="right"/>
    </xf>
    <xf numFmtId="2" fontId="0" fillId="0" borderId="23" xfId="58" applyNumberFormat="1" applyFont="1" applyBorder="1" applyAlignment="1">
      <alignment horizontal="right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24" xfId="0" applyFont="1" applyBorder="1" applyAlignment="1">
      <alignment horizontal="center" vertical="center" wrapText="1"/>
    </xf>
    <xf numFmtId="0" fontId="46" fillId="33" borderId="25" xfId="0" applyFont="1" applyFill="1" applyBorder="1" applyAlignment="1">
      <alignment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2" fontId="0" fillId="0" borderId="14" xfId="58" applyNumberFormat="1" applyFont="1" applyBorder="1" applyAlignment="1">
      <alignment horizontal="center" vertical="center" wrapText="1"/>
    </xf>
    <xf numFmtId="2" fontId="0" fillId="0" borderId="14" xfId="58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2" fontId="0" fillId="0" borderId="24" xfId="58" applyNumberFormat="1" applyFont="1" applyBorder="1" applyAlignment="1">
      <alignment horizontal="center" vertical="center" wrapText="1"/>
    </xf>
    <xf numFmtId="2" fontId="0" fillId="0" borderId="24" xfId="58" applyNumberFormat="1" applyFont="1" applyBorder="1" applyAlignment="1">
      <alignment horizontal="center" vertical="center"/>
    </xf>
    <xf numFmtId="49" fontId="0" fillId="0" borderId="26" xfId="58" applyNumberFormat="1" applyFont="1" applyBorder="1" applyAlignment="1">
      <alignment horizontal="center" vertical="center"/>
    </xf>
    <xf numFmtId="49" fontId="0" fillId="0" borderId="27" xfId="58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2" fontId="0" fillId="0" borderId="23" xfId="58" applyNumberFormat="1" applyFont="1" applyBorder="1" applyAlignment="1">
      <alignment horizontal="center" vertical="center" wrapText="1"/>
    </xf>
    <xf numFmtId="2" fontId="0" fillId="0" borderId="23" xfId="58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6" fillId="0" borderId="25" xfId="0" applyFont="1" applyBorder="1" applyAlignment="1">
      <alignment vertical="center" wrapText="1"/>
    </xf>
    <xf numFmtId="0" fontId="0" fillId="0" borderId="25" xfId="0" applyFont="1" applyBorder="1" applyAlignment="1">
      <alignment/>
    </xf>
    <xf numFmtId="2" fontId="0" fillId="0" borderId="25" xfId="58" applyNumberFormat="1" applyFont="1" applyBorder="1" applyAlignment="1">
      <alignment horizontal="center" vertical="center" wrapText="1"/>
    </xf>
    <xf numFmtId="2" fontId="0" fillId="0" borderId="25" xfId="58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28" xfId="58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49" fontId="0" fillId="0" borderId="29" xfId="58" applyNumberFormat="1" applyFont="1" applyBorder="1" applyAlignment="1">
      <alignment horizontal="center" vertical="center"/>
    </xf>
    <xf numFmtId="0" fontId="46" fillId="33" borderId="23" xfId="0" applyFont="1" applyFill="1" applyBorder="1" applyAlignment="1">
      <alignment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2" fontId="0" fillId="0" borderId="30" xfId="58" applyNumberFormat="1" applyFont="1" applyBorder="1" applyAlignment="1">
      <alignment horizontal="center" vertical="center"/>
    </xf>
    <xf numFmtId="193" fontId="0" fillId="0" borderId="14" xfId="58" applyNumberFormat="1" applyFont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2" fontId="0" fillId="33" borderId="25" xfId="58" applyNumberFormat="1" applyFont="1" applyFill="1" applyBorder="1" applyAlignment="1">
      <alignment horizontal="center" vertical="center" wrapText="1"/>
    </xf>
    <xf numFmtId="2" fontId="0" fillId="33" borderId="25" xfId="58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1" fontId="46" fillId="0" borderId="14" xfId="0" applyNumberFormat="1" applyFont="1" applyBorder="1" applyAlignment="1">
      <alignment horizontal="right" vertical="center"/>
    </xf>
    <xf numFmtId="1" fontId="0" fillId="33" borderId="14" xfId="0" applyNumberFormat="1" applyFont="1" applyFill="1" applyBorder="1" applyAlignment="1">
      <alignment horizontal="right"/>
    </xf>
    <xf numFmtId="1" fontId="46" fillId="0" borderId="23" xfId="0" applyNumberFormat="1" applyFont="1" applyBorder="1" applyAlignment="1">
      <alignment horizontal="right" vertical="center"/>
    </xf>
    <xf numFmtId="1" fontId="0" fillId="33" borderId="23" xfId="0" applyNumberFormat="1" applyFont="1" applyFill="1" applyBorder="1" applyAlignment="1">
      <alignment horizontal="right"/>
    </xf>
    <xf numFmtId="1" fontId="46" fillId="0" borderId="25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0" fontId="46" fillId="0" borderId="17" xfId="0" applyFont="1" applyBorder="1" applyAlignment="1">
      <alignment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justify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31" xfId="0" applyFont="1" applyBorder="1" applyAlignment="1">
      <alignment horizontal="justify" vertical="center" wrapText="1"/>
    </xf>
    <xf numFmtId="49" fontId="50" fillId="0" borderId="31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49" fontId="48" fillId="0" borderId="3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49" fillId="0" borderId="22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32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25" xfId="0" applyFont="1" applyBorder="1" applyAlignment="1">
      <alignment horizontal="justify" vertical="center" wrapText="1"/>
    </xf>
    <xf numFmtId="0" fontId="49" fillId="34" borderId="27" xfId="0" applyFont="1" applyFill="1" applyBorder="1" applyAlignment="1">
      <alignment horizontal="justify" vertical="center" wrapText="1"/>
    </xf>
    <xf numFmtId="0" fontId="49" fillId="34" borderId="33" xfId="0" applyFont="1" applyFill="1" applyBorder="1" applyAlignment="1">
      <alignment horizontal="justify" vertical="center" wrapText="1"/>
    </xf>
    <xf numFmtId="0" fontId="49" fillId="34" borderId="14" xfId="0" applyFont="1" applyFill="1" applyBorder="1" applyAlignment="1">
      <alignment horizontal="justify" vertical="center" wrapText="1"/>
    </xf>
    <xf numFmtId="49" fontId="50" fillId="34" borderId="15" xfId="0" applyNumberFormat="1" applyFont="1" applyFill="1" applyBorder="1" applyAlignment="1">
      <alignment horizontal="center" vertical="center" wrapText="1"/>
    </xf>
    <xf numFmtId="49" fontId="48" fillId="34" borderId="15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49" fontId="50" fillId="0" borderId="34" xfId="0" applyNumberFormat="1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51" fillId="0" borderId="14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8" fillId="0" borderId="35" xfId="0" applyFont="1" applyBorder="1" applyAlignment="1">
      <alignment vertical="center" wrapText="1"/>
    </xf>
    <xf numFmtId="0" fontId="50" fillId="0" borderId="35" xfId="0" applyFont="1" applyBorder="1" applyAlignment="1">
      <alignment vertical="center" wrapText="1"/>
    </xf>
    <xf numFmtId="0" fontId="50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48" fillId="0" borderId="35" xfId="0" applyNumberFormat="1" applyFont="1" applyBorder="1" applyAlignment="1">
      <alignment horizontal="center" vertical="center" wrapText="1"/>
    </xf>
    <xf numFmtId="49" fontId="50" fillId="0" borderId="35" xfId="0" applyNumberFormat="1" applyFont="1" applyBorder="1" applyAlignment="1">
      <alignment horizontal="center" vertical="center" wrapText="1"/>
    </xf>
    <xf numFmtId="49" fontId="50" fillId="34" borderId="35" xfId="0" applyNumberFormat="1" applyFont="1" applyFill="1" applyBorder="1" applyAlignment="1">
      <alignment horizontal="center" vertical="center" wrapText="1"/>
    </xf>
    <xf numFmtId="49" fontId="48" fillId="0" borderId="37" xfId="0" applyNumberFormat="1" applyFont="1" applyBorder="1" applyAlignment="1">
      <alignment horizontal="center" vertical="center" wrapText="1"/>
    </xf>
    <xf numFmtId="49" fontId="50" fillId="0" borderId="37" xfId="0" applyNumberFormat="1" applyFont="1" applyBorder="1" applyAlignment="1">
      <alignment horizontal="center" vertical="center" wrapText="1"/>
    </xf>
    <xf numFmtId="49" fontId="50" fillId="0" borderId="38" xfId="0" applyNumberFormat="1" applyFont="1" applyBorder="1" applyAlignment="1">
      <alignment horizontal="center" vertical="center" wrapText="1"/>
    </xf>
    <xf numFmtId="49" fontId="48" fillId="34" borderId="35" xfId="0" applyNumberFormat="1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/>
    </xf>
    <xf numFmtId="0" fontId="48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195" fontId="48" fillId="0" borderId="14" xfId="0" applyNumberFormat="1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50" fillId="0" borderId="25" xfId="0" applyFont="1" applyBorder="1" applyAlignment="1">
      <alignment horizontal="center" vertical="center" wrapText="1"/>
    </xf>
    <xf numFmtId="193" fontId="0" fillId="0" borderId="25" xfId="58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justify" vertical="center" wrapText="1"/>
    </xf>
    <xf numFmtId="195" fontId="46" fillId="0" borderId="24" xfId="0" applyNumberFormat="1" applyFont="1" applyBorder="1" applyAlignment="1">
      <alignment horizontal="right" vertical="center"/>
    </xf>
    <xf numFmtId="195" fontId="46" fillId="0" borderId="14" xfId="0" applyNumberFormat="1" applyFont="1" applyBorder="1" applyAlignment="1">
      <alignment horizontal="right" vertical="center"/>
    </xf>
    <xf numFmtId="195" fontId="46" fillId="0" borderId="2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32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3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52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49" fillId="0" borderId="34" xfId="0" applyFont="1" applyBorder="1" applyAlignment="1">
      <alignment horizontal="justify" vertical="center" wrapText="1"/>
    </xf>
    <xf numFmtId="0" fontId="0" fillId="0" borderId="42" xfId="0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2" xfId="0" applyBorder="1" applyAlignment="1">
      <alignment wrapText="1"/>
    </xf>
    <xf numFmtId="0" fontId="51" fillId="0" borderId="34" xfId="0" applyFont="1" applyBorder="1" applyAlignment="1">
      <alignment horizontal="justify" vertical="center" wrapText="1"/>
    </xf>
    <xf numFmtId="0" fontId="52" fillId="0" borderId="34" xfId="0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28">
      <selection activeCell="B37" sqref="B37"/>
    </sheetView>
  </sheetViews>
  <sheetFormatPr defaultColWidth="9.140625" defaultRowHeight="12.75"/>
  <cols>
    <col min="1" max="1" width="14.28125" style="5" customWidth="1"/>
    <col min="2" max="2" width="28.421875" style="5" customWidth="1"/>
    <col min="3" max="3" width="20.8515625" style="5" customWidth="1"/>
    <col min="4" max="8" width="9.140625" style="6" customWidth="1"/>
    <col min="9" max="9" width="7.00390625" style="6" customWidth="1"/>
    <col min="10" max="10" width="6.8515625" style="6" customWidth="1"/>
    <col min="11" max="11" width="10.8515625" style="6" customWidth="1"/>
    <col min="12" max="12" width="9.140625" style="6" customWidth="1"/>
    <col min="13" max="13" width="12.00390625" style="6" customWidth="1"/>
    <col min="14" max="14" width="11.28125" style="6" customWidth="1"/>
    <col min="15" max="15" width="11.00390625" style="6" customWidth="1"/>
    <col min="16" max="17" width="9.140625" style="6" customWidth="1"/>
    <col min="18" max="19" width="9.140625" style="1" customWidth="1"/>
  </cols>
  <sheetData>
    <row r="1" ht="12.75">
      <c r="Q1" s="7" t="s">
        <v>25</v>
      </c>
    </row>
    <row r="2" spans="1:17" ht="12.75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2.75">
      <c r="A3" s="162" t="s">
        <v>138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5" spans="1:15" ht="33.75" customHeight="1">
      <c r="A5" s="3" t="s">
        <v>1</v>
      </c>
      <c r="D5" s="164" t="s">
        <v>56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4" ht="15.75">
      <c r="A6" s="3" t="s">
        <v>2</v>
      </c>
      <c r="D6" s="11" t="s">
        <v>139</v>
      </c>
    </row>
    <row r="7" ht="13.5" thickBot="1"/>
    <row r="8" spans="1:17" ht="75.75" customHeight="1" thickBot="1">
      <c r="A8" s="166" t="s">
        <v>3</v>
      </c>
      <c r="B8" s="166" t="s">
        <v>26</v>
      </c>
      <c r="C8" s="166" t="s">
        <v>27</v>
      </c>
      <c r="D8" s="163" t="s">
        <v>4</v>
      </c>
      <c r="E8" s="163"/>
      <c r="F8" s="163"/>
      <c r="G8" s="163"/>
      <c r="H8" s="163" t="s">
        <v>9</v>
      </c>
      <c r="I8" s="163"/>
      <c r="J8" s="163"/>
      <c r="K8" s="163"/>
      <c r="L8" s="163"/>
      <c r="M8" s="163" t="s">
        <v>15</v>
      </c>
      <c r="N8" s="163"/>
      <c r="O8" s="163"/>
      <c r="P8" s="163" t="s">
        <v>19</v>
      </c>
      <c r="Q8" s="163"/>
    </row>
    <row r="9" spans="1:17" ht="77.25" thickBot="1">
      <c r="A9" s="167"/>
      <c r="B9" s="167"/>
      <c r="C9" s="167"/>
      <c r="D9" s="10" t="s">
        <v>5</v>
      </c>
      <c r="E9" s="10" t="s">
        <v>6</v>
      </c>
      <c r="F9" s="10" t="s">
        <v>7</v>
      </c>
      <c r="G9" s="10" t="s">
        <v>8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16</v>
      </c>
      <c r="N9" s="10" t="s">
        <v>17</v>
      </c>
      <c r="O9" s="10" t="s">
        <v>18</v>
      </c>
      <c r="P9" s="10" t="s">
        <v>20</v>
      </c>
      <c r="Q9" s="10" t="s">
        <v>21</v>
      </c>
    </row>
    <row r="10" spans="1:18" ht="12.75">
      <c r="A10" s="168" t="s">
        <v>22</v>
      </c>
      <c r="B10" s="170" t="s">
        <v>106</v>
      </c>
      <c r="C10" s="158" t="s">
        <v>107</v>
      </c>
      <c r="D10" s="122">
        <v>3</v>
      </c>
      <c r="E10" s="136">
        <v>0</v>
      </c>
      <c r="F10" s="136">
        <v>0</v>
      </c>
      <c r="G10" s="136">
        <v>0</v>
      </c>
      <c r="H10" s="122" t="s">
        <v>97</v>
      </c>
      <c r="I10" s="151"/>
      <c r="J10" s="151"/>
      <c r="K10" s="151"/>
      <c r="L10" s="151"/>
      <c r="M10" s="154">
        <f>SUM(M12+M22+M37)</f>
        <v>29747</v>
      </c>
      <c r="N10" s="154">
        <f>SUM(N12+N22+N37)</f>
        <v>43056</v>
      </c>
      <c r="O10" s="136">
        <f>SUM(O12+O22+O37)</f>
        <v>7683.4</v>
      </c>
      <c r="P10" s="48">
        <f aca="true" t="shared" si="0" ref="P10:P41">O10/M10*100</f>
        <v>25.82915924294887</v>
      </c>
      <c r="Q10" s="48">
        <f aca="true" t="shared" si="1" ref="Q10:Q41">O10/N10*100</f>
        <v>17.845131921218876</v>
      </c>
      <c r="R10" s="135"/>
    </row>
    <row r="11" spans="1:18" ht="68.25" thickBot="1">
      <c r="A11" s="169"/>
      <c r="B11" s="169"/>
      <c r="C11" s="98" t="s">
        <v>108</v>
      </c>
      <c r="D11" s="99" t="s">
        <v>105</v>
      </c>
      <c r="E11" s="100">
        <v>0</v>
      </c>
      <c r="F11" s="100">
        <v>0</v>
      </c>
      <c r="G11" s="100">
        <v>0</v>
      </c>
      <c r="H11" s="99" t="s">
        <v>97</v>
      </c>
      <c r="I11" s="101"/>
      <c r="J11" s="101"/>
      <c r="K11" s="132"/>
      <c r="L11" s="155"/>
      <c r="M11" s="156">
        <f>SUM(M12+M22)</f>
        <v>29747</v>
      </c>
      <c r="N11" s="100">
        <f>SUM(N12+N22)</f>
        <v>41825</v>
      </c>
      <c r="O11" s="100">
        <f>SUM(O12+O22)</f>
        <v>7125.4</v>
      </c>
      <c r="P11" s="157">
        <f t="shared" si="0"/>
        <v>23.953339832588156</v>
      </c>
      <c r="Q11" s="157">
        <f t="shared" si="1"/>
        <v>17.036222355050807</v>
      </c>
      <c r="R11" s="139"/>
    </row>
    <row r="12" spans="1:18" ht="13.5" thickBot="1">
      <c r="A12" s="171" t="s">
        <v>109</v>
      </c>
      <c r="B12" s="168" t="s">
        <v>110</v>
      </c>
      <c r="C12" s="168" t="s">
        <v>108</v>
      </c>
      <c r="D12" s="96" t="s">
        <v>105</v>
      </c>
      <c r="E12" s="97">
        <v>99</v>
      </c>
      <c r="F12" s="97">
        <v>0</v>
      </c>
      <c r="G12" s="97">
        <v>0</v>
      </c>
      <c r="H12" s="96" t="s">
        <v>97</v>
      </c>
      <c r="I12" s="96" t="s">
        <v>96</v>
      </c>
      <c r="J12" s="96" t="s">
        <v>95</v>
      </c>
      <c r="K12" s="131"/>
      <c r="L12" s="151"/>
      <c r="M12" s="136">
        <f>SUM(M13:M21)</f>
        <v>15394</v>
      </c>
      <c r="N12" s="97">
        <f>SUM(N13:N21)</f>
        <v>17843.1</v>
      </c>
      <c r="O12" s="97">
        <f>SUM(O13:O21)</f>
        <v>6413</v>
      </c>
      <c r="P12" s="48">
        <f t="shared" si="0"/>
        <v>41.65908795634663</v>
      </c>
      <c r="Q12" s="48">
        <f t="shared" si="1"/>
        <v>35.941064052771104</v>
      </c>
      <c r="R12" s="135"/>
    </row>
    <row r="13" spans="1:18" ht="26.25" thickBot="1">
      <c r="A13" s="172"/>
      <c r="B13" s="174"/>
      <c r="C13" s="174"/>
      <c r="D13" s="99" t="s">
        <v>105</v>
      </c>
      <c r="E13" s="100">
        <v>99</v>
      </c>
      <c r="F13" s="100">
        <v>0</v>
      </c>
      <c r="G13" s="100">
        <v>0</v>
      </c>
      <c r="H13" s="96" t="s">
        <v>97</v>
      </c>
      <c r="I13" s="99" t="s">
        <v>96</v>
      </c>
      <c r="J13" s="99" t="s">
        <v>95</v>
      </c>
      <c r="K13" s="133" t="s">
        <v>111</v>
      </c>
      <c r="L13" s="123">
        <v>121</v>
      </c>
      <c r="M13" s="137">
        <v>10987</v>
      </c>
      <c r="N13" s="102">
        <v>12389.4</v>
      </c>
      <c r="O13" s="102">
        <v>4808.8</v>
      </c>
      <c r="P13" s="48">
        <f t="shared" si="0"/>
        <v>43.76808956038955</v>
      </c>
      <c r="Q13" s="48">
        <f t="shared" si="1"/>
        <v>38.81382472113258</v>
      </c>
      <c r="R13" s="139"/>
    </row>
    <row r="14" spans="1:18" ht="26.25" thickBot="1">
      <c r="A14" s="172"/>
      <c r="B14" s="174"/>
      <c r="C14" s="174"/>
      <c r="D14" s="99" t="s">
        <v>105</v>
      </c>
      <c r="E14" s="100">
        <v>99</v>
      </c>
      <c r="F14" s="100">
        <v>0</v>
      </c>
      <c r="G14" s="100">
        <v>0</v>
      </c>
      <c r="H14" s="96" t="s">
        <v>97</v>
      </c>
      <c r="I14" s="99" t="s">
        <v>96</v>
      </c>
      <c r="J14" s="99" t="s">
        <v>95</v>
      </c>
      <c r="K14" s="133" t="s">
        <v>111</v>
      </c>
      <c r="L14" s="123">
        <v>122</v>
      </c>
      <c r="M14" s="123">
        <v>62</v>
      </c>
      <c r="N14" s="100">
        <v>62</v>
      </c>
      <c r="O14" s="100">
        <v>36.6</v>
      </c>
      <c r="P14" s="48">
        <f t="shared" si="0"/>
        <v>59.03225806451613</v>
      </c>
      <c r="Q14" s="48">
        <f t="shared" si="1"/>
        <v>59.03225806451613</v>
      </c>
      <c r="R14" s="139"/>
    </row>
    <row r="15" spans="1:18" ht="26.25" thickBot="1">
      <c r="A15" s="172"/>
      <c r="B15" s="174"/>
      <c r="C15" s="174"/>
      <c r="D15" s="99" t="s">
        <v>105</v>
      </c>
      <c r="E15" s="100">
        <v>99</v>
      </c>
      <c r="F15" s="100">
        <v>0</v>
      </c>
      <c r="G15" s="100">
        <v>0</v>
      </c>
      <c r="H15" s="96" t="s">
        <v>97</v>
      </c>
      <c r="I15" s="99" t="s">
        <v>96</v>
      </c>
      <c r="J15" s="99" t="s">
        <v>95</v>
      </c>
      <c r="K15" s="133" t="s">
        <v>111</v>
      </c>
      <c r="L15" s="123">
        <v>129</v>
      </c>
      <c r="M15" s="137">
        <v>3220</v>
      </c>
      <c r="N15" s="102">
        <v>3958.4</v>
      </c>
      <c r="O15" s="102">
        <v>1258.5</v>
      </c>
      <c r="P15" s="48">
        <f t="shared" si="0"/>
        <v>39.08385093167702</v>
      </c>
      <c r="Q15" s="48">
        <f t="shared" si="1"/>
        <v>31.79314874696847</v>
      </c>
      <c r="R15" s="139"/>
    </row>
    <row r="16" spans="1:18" ht="26.25" thickBot="1">
      <c r="A16" s="172"/>
      <c r="B16" s="174"/>
      <c r="C16" s="174"/>
      <c r="D16" s="99" t="s">
        <v>105</v>
      </c>
      <c r="E16" s="100">
        <v>99</v>
      </c>
      <c r="F16" s="100">
        <v>0</v>
      </c>
      <c r="G16" s="100">
        <v>0</v>
      </c>
      <c r="H16" s="96" t="s">
        <v>97</v>
      </c>
      <c r="I16" s="99" t="s">
        <v>96</v>
      </c>
      <c r="J16" s="99" t="s">
        <v>95</v>
      </c>
      <c r="K16" s="133" t="s">
        <v>112</v>
      </c>
      <c r="L16" s="123">
        <v>122</v>
      </c>
      <c r="M16" s="123">
        <v>55</v>
      </c>
      <c r="N16" s="100">
        <v>55</v>
      </c>
      <c r="O16" s="100">
        <v>9.4</v>
      </c>
      <c r="P16" s="48">
        <f t="shared" si="0"/>
        <v>17.090909090909093</v>
      </c>
      <c r="Q16" s="48">
        <f t="shared" si="1"/>
        <v>17.090909090909093</v>
      </c>
      <c r="R16" s="139"/>
    </row>
    <row r="17" spans="1:18" ht="26.25" thickBot="1">
      <c r="A17" s="172"/>
      <c r="B17" s="174"/>
      <c r="C17" s="174"/>
      <c r="D17" s="99" t="s">
        <v>105</v>
      </c>
      <c r="E17" s="100">
        <v>99</v>
      </c>
      <c r="F17" s="100">
        <v>0</v>
      </c>
      <c r="G17" s="100">
        <v>0</v>
      </c>
      <c r="H17" s="96" t="s">
        <v>97</v>
      </c>
      <c r="I17" s="99" t="s">
        <v>96</v>
      </c>
      <c r="J17" s="99" t="s">
        <v>95</v>
      </c>
      <c r="K17" s="133" t="s">
        <v>112</v>
      </c>
      <c r="L17" s="123">
        <v>242</v>
      </c>
      <c r="M17" s="137">
        <v>441</v>
      </c>
      <c r="N17" s="102">
        <v>785.6</v>
      </c>
      <c r="O17" s="102">
        <v>242.6</v>
      </c>
      <c r="P17" s="48">
        <f t="shared" si="0"/>
        <v>55.01133786848072</v>
      </c>
      <c r="Q17" s="48">
        <f t="shared" si="1"/>
        <v>30.880855397148675</v>
      </c>
      <c r="R17" s="139"/>
    </row>
    <row r="18" spans="1:18" ht="26.25" thickBot="1">
      <c r="A18" s="172"/>
      <c r="B18" s="174"/>
      <c r="C18" s="174"/>
      <c r="D18" s="99" t="s">
        <v>105</v>
      </c>
      <c r="E18" s="100">
        <v>99</v>
      </c>
      <c r="F18" s="100">
        <v>0</v>
      </c>
      <c r="G18" s="100">
        <v>0</v>
      </c>
      <c r="H18" s="96" t="s">
        <v>97</v>
      </c>
      <c r="I18" s="99" t="s">
        <v>96</v>
      </c>
      <c r="J18" s="99" t="s">
        <v>95</v>
      </c>
      <c r="K18" s="133" t="s">
        <v>112</v>
      </c>
      <c r="L18" s="123">
        <v>244</v>
      </c>
      <c r="M18" s="123">
        <v>603</v>
      </c>
      <c r="N18" s="100">
        <v>515.7</v>
      </c>
      <c r="O18" s="100">
        <v>29</v>
      </c>
      <c r="P18" s="48">
        <f t="shared" si="0"/>
        <v>4.809286898839138</v>
      </c>
      <c r="Q18" s="48">
        <f t="shared" si="1"/>
        <v>5.623424471592011</v>
      </c>
      <c r="R18" s="139"/>
    </row>
    <row r="19" spans="1:18" ht="26.25" thickBot="1">
      <c r="A19" s="172"/>
      <c r="B19" s="174"/>
      <c r="C19" s="174"/>
      <c r="D19" s="99" t="s">
        <v>105</v>
      </c>
      <c r="E19" s="100">
        <v>99</v>
      </c>
      <c r="F19" s="100">
        <v>0</v>
      </c>
      <c r="G19" s="100">
        <v>0</v>
      </c>
      <c r="H19" s="96" t="s">
        <v>97</v>
      </c>
      <c r="I19" s="99" t="s">
        <v>96</v>
      </c>
      <c r="J19" s="99" t="s">
        <v>95</v>
      </c>
      <c r="K19" s="133" t="s">
        <v>113</v>
      </c>
      <c r="L19" s="123">
        <v>244</v>
      </c>
      <c r="M19" s="137">
        <v>20</v>
      </c>
      <c r="N19" s="102">
        <v>71</v>
      </c>
      <c r="O19" s="102">
        <v>27.9</v>
      </c>
      <c r="P19" s="48">
        <f t="shared" si="0"/>
        <v>139.5</v>
      </c>
      <c r="Q19" s="48">
        <f t="shared" si="1"/>
        <v>39.29577464788732</v>
      </c>
      <c r="R19" s="139"/>
    </row>
    <row r="20" spans="1:18" ht="26.25" thickBot="1">
      <c r="A20" s="172"/>
      <c r="B20" s="174"/>
      <c r="C20" s="174"/>
      <c r="D20" s="99" t="s">
        <v>105</v>
      </c>
      <c r="E20" s="100">
        <v>99</v>
      </c>
      <c r="F20" s="100">
        <v>0</v>
      </c>
      <c r="G20" s="100">
        <v>0</v>
      </c>
      <c r="H20" s="96" t="s">
        <v>97</v>
      </c>
      <c r="I20" s="99" t="s">
        <v>96</v>
      </c>
      <c r="J20" s="99" t="s">
        <v>95</v>
      </c>
      <c r="K20" s="133" t="s">
        <v>112</v>
      </c>
      <c r="L20" s="123">
        <v>851</v>
      </c>
      <c r="M20" s="123">
        <v>2</v>
      </c>
      <c r="N20" s="100">
        <v>2</v>
      </c>
      <c r="O20" s="100"/>
      <c r="P20" s="48">
        <f t="shared" si="0"/>
        <v>0</v>
      </c>
      <c r="Q20" s="48">
        <f t="shared" si="1"/>
        <v>0</v>
      </c>
      <c r="R20" s="139"/>
    </row>
    <row r="21" spans="1:18" ht="26.25" thickBot="1">
      <c r="A21" s="173"/>
      <c r="B21" s="169"/>
      <c r="C21" s="169"/>
      <c r="D21" s="99" t="s">
        <v>105</v>
      </c>
      <c r="E21" s="100">
        <v>99</v>
      </c>
      <c r="F21" s="100">
        <v>0</v>
      </c>
      <c r="G21" s="100">
        <v>0</v>
      </c>
      <c r="H21" s="96" t="s">
        <v>97</v>
      </c>
      <c r="I21" s="99" t="s">
        <v>96</v>
      </c>
      <c r="J21" s="99" t="s">
        <v>95</v>
      </c>
      <c r="K21" s="133" t="s">
        <v>112</v>
      </c>
      <c r="L21" s="123">
        <v>852</v>
      </c>
      <c r="M21" s="123">
        <v>4</v>
      </c>
      <c r="N21" s="100">
        <v>4</v>
      </c>
      <c r="O21" s="100">
        <v>0.2</v>
      </c>
      <c r="P21" s="48">
        <f t="shared" si="0"/>
        <v>5</v>
      </c>
      <c r="Q21" s="48">
        <f t="shared" si="1"/>
        <v>5</v>
      </c>
      <c r="R21" s="139"/>
    </row>
    <row r="22" spans="1:18" ht="68.25" thickBot="1">
      <c r="A22" s="103" t="s">
        <v>114</v>
      </c>
      <c r="B22" s="104" t="s">
        <v>115</v>
      </c>
      <c r="C22" s="105" t="s">
        <v>108</v>
      </c>
      <c r="D22" s="106" t="s">
        <v>105</v>
      </c>
      <c r="E22" s="107">
        <v>1</v>
      </c>
      <c r="F22" s="107">
        <v>0</v>
      </c>
      <c r="G22" s="107">
        <v>0</v>
      </c>
      <c r="H22" s="108" t="s">
        <v>97</v>
      </c>
      <c r="I22" s="108"/>
      <c r="J22" s="108"/>
      <c r="K22" s="134"/>
      <c r="L22" s="151"/>
      <c r="M22" s="136">
        <f>SUM(M23+M25+M34)</f>
        <v>14353</v>
      </c>
      <c r="N22" s="107">
        <f>SUM(N23+N25+N34)</f>
        <v>23981.9</v>
      </c>
      <c r="O22" s="107">
        <f>SUM(O23+O25+O34)</f>
        <v>712.4</v>
      </c>
      <c r="P22" s="48">
        <f t="shared" si="0"/>
        <v>4.963422281056225</v>
      </c>
      <c r="Q22" s="48">
        <f t="shared" si="1"/>
        <v>2.9705736409542194</v>
      </c>
      <c r="R22" s="135"/>
    </row>
    <row r="23" spans="1:18" ht="26.25" thickBot="1">
      <c r="A23" s="171" t="s">
        <v>60</v>
      </c>
      <c r="B23" s="168" t="s">
        <v>61</v>
      </c>
      <c r="C23" s="168" t="s">
        <v>108</v>
      </c>
      <c r="D23" s="99" t="s">
        <v>105</v>
      </c>
      <c r="E23" s="97">
        <v>1</v>
      </c>
      <c r="F23" s="97">
        <v>1</v>
      </c>
      <c r="G23" s="97">
        <v>0</v>
      </c>
      <c r="H23" s="96" t="s">
        <v>97</v>
      </c>
      <c r="I23" s="96" t="s">
        <v>95</v>
      </c>
      <c r="J23" s="96">
        <v>12</v>
      </c>
      <c r="K23" s="142" t="s">
        <v>101</v>
      </c>
      <c r="L23" s="151"/>
      <c r="M23" s="136">
        <f>SUM(M24:M24)</f>
        <v>1400</v>
      </c>
      <c r="N23" s="97">
        <f>SUM(N24:N24)</f>
        <v>4713</v>
      </c>
      <c r="O23" s="97">
        <f>SUM(O24:O24)</f>
        <v>176.1</v>
      </c>
      <c r="P23" s="48">
        <f t="shared" si="0"/>
        <v>12.578571428571427</v>
      </c>
      <c r="Q23" s="48">
        <f t="shared" si="1"/>
        <v>3.736473583704646</v>
      </c>
      <c r="R23" s="135"/>
    </row>
    <row r="24" spans="1:18" ht="26.25" thickBot="1">
      <c r="A24" s="175"/>
      <c r="B24" s="176"/>
      <c r="C24" s="176"/>
      <c r="D24" s="99" t="s">
        <v>105</v>
      </c>
      <c r="E24" s="100">
        <v>1</v>
      </c>
      <c r="F24" s="100">
        <v>1</v>
      </c>
      <c r="G24" s="100">
        <v>0</v>
      </c>
      <c r="H24" s="96" t="s">
        <v>97</v>
      </c>
      <c r="I24" s="99" t="s">
        <v>95</v>
      </c>
      <c r="J24" s="99">
        <v>12</v>
      </c>
      <c r="K24" s="143" t="s">
        <v>101</v>
      </c>
      <c r="L24" s="123">
        <v>244</v>
      </c>
      <c r="M24" s="123">
        <v>1400</v>
      </c>
      <c r="N24" s="100">
        <v>4713</v>
      </c>
      <c r="O24" s="100">
        <v>176.1</v>
      </c>
      <c r="P24" s="48">
        <f t="shared" si="0"/>
        <v>12.578571428571427</v>
      </c>
      <c r="Q24" s="48">
        <f t="shared" si="1"/>
        <v>3.736473583704646</v>
      </c>
      <c r="R24" s="139"/>
    </row>
    <row r="25" spans="1:18" ht="68.25" thickBot="1">
      <c r="A25" s="109" t="s">
        <v>62</v>
      </c>
      <c r="B25" s="110" t="s">
        <v>116</v>
      </c>
      <c r="C25" s="111" t="s">
        <v>108</v>
      </c>
      <c r="D25" s="99" t="s">
        <v>105</v>
      </c>
      <c r="E25" s="97">
        <v>1</v>
      </c>
      <c r="F25" s="97">
        <v>2</v>
      </c>
      <c r="G25" s="97">
        <v>0</v>
      </c>
      <c r="H25" s="96" t="s">
        <v>97</v>
      </c>
      <c r="I25" s="96"/>
      <c r="J25" s="96"/>
      <c r="K25" s="142"/>
      <c r="L25" s="151"/>
      <c r="M25" s="136">
        <f>SUM(M26:M33)</f>
        <v>12900</v>
      </c>
      <c r="N25" s="97">
        <f>SUM(N26:N33)</f>
        <v>19215.9</v>
      </c>
      <c r="O25" s="97">
        <f>SUM(O26:O33)</f>
        <v>536.3</v>
      </c>
      <c r="P25" s="48">
        <f t="shared" si="0"/>
        <v>4.1573643410852705</v>
      </c>
      <c r="Q25" s="48">
        <f t="shared" si="1"/>
        <v>2.7909179377494673</v>
      </c>
      <c r="R25" s="135"/>
    </row>
    <row r="26" spans="1:18" ht="26.25" thickBot="1">
      <c r="A26" s="177" t="s">
        <v>63</v>
      </c>
      <c r="B26" s="178" t="s">
        <v>117</v>
      </c>
      <c r="C26" s="177" t="s">
        <v>108</v>
      </c>
      <c r="D26" s="99" t="s">
        <v>105</v>
      </c>
      <c r="E26" s="100">
        <v>1</v>
      </c>
      <c r="F26" s="100">
        <v>2</v>
      </c>
      <c r="G26" s="100">
        <v>1</v>
      </c>
      <c r="H26" s="96" t="s">
        <v>97</v>
      </c>
      <c r="I26" s="99" t="s">
        <v>95</v>
      </c>
      <c r="J26" s="99">
        <v>12</v>
      </c>
      <c r="K26" s="143" t="s">
        <v>102</v>
      </c>
      <c r="L26" s="123">
        <v>242</v>
      </c>
      <c r="M26" s="123">
        <v>0</v>
      </c>
      <c r="N26" s="100">
        <v>0</v>
      </c>
      <c r="O26" s="100">
        <v>0</v>
      </c>
      <c r="P26" s="48" t="e">
        <f t="shared" si="0"/>
        <v>#DIV/0!</v>
      </c>
      <c r="Q26" s="48" t="e">
        <f t="shared" si="1"/>
        <v>#DIV/0!</v>
      </c>
      <c r="R26" s="139"/>
    </row>
    <row r="27" spans="1:18" ht="26.25" thickBot="1">
      <c r="A27" s="177"/>
      <c r="B27" s="178"/>
      <c r="C27" s="179"/>
      <c r="D27" s="99" t="s">
        <v>105</v>
      </c>
      <c r="E27" s="100">
        <v>1</v>
      </c>
      <c r="F27" s="100">
        <v>2</v>
      </c>
      <c r="G27" s="100">
        <v>1</v>
      </c>
      <c r="H27" s="96" t="s">
        <v>97</v>
      </c>
      <c r="I27" s="99" t="s">
        <v>95</v>
      </c>
      <c r="J27" s="99">
        <v>12</v>
      </c>
      <c r="K27" s="143" t="s">
        <v>102</v>
      </c>
      <c r="L27" s="123">
        <v>244</v>
      </c>
      <c r="M27" s="123">
        <v>11000</v>
      </c>
      <c r="N27" s="100">
        <v>7687</v>
      </c>
      <c r="O27" s="100">
        <v>78.5</v>
      </c>
      <c r="P27" s="48">
        <f t="shared" si="0"/>
        <v>0.7136363636363636</v>
      </c>
      <c r="Q27" s="48">
        <f t="shared" si="1"/>
        <v>1.021204631195525</v>
      </c>
      <c r="R27" s="139"/>
    </row>
    <row r="28" spans="1:18" ht="26.25" thickBot="1">
      <c r="A28" s="177"/>
      <c r="B28" s="178"/>
      <c r="C28" s="179"/>
      <c r="D28" s="99" t="s">
        <v>105</v>
      </c>
      <c r="E28" s="100">
        <v>1</v>
      </c>
      <c r="F28" s="100">
        <v>2</v>
      </c>
      <c r="G28" s="100">
        <v>1</v>
      </c>
      <c r="H28" s="96" t="s">
        <v>97</v>
      </c>
      <c r="I28" s="99" t="s">
        <v>95</v>
      </c>
      <c r="J28" s="99">
        <v>12</v>
      </c>
      <c r="K28" s="143" t="s">
        <v>102</v>
      </c>
      <c r="L28" s="123">
        <v>831</v>
      </c>
      <c r="M28" s="123">
        <v>0</v>
      </c>
      <c r="N28" s="100">
        <v>0</v>
      </c>
      <c r="O28" s="100">
        <v>0</v>
      </c>
      <c r="P28" s="48" t="e">
        <f t="shared" si="0"/>
        <v>#DIV/0!</v>
      </c>
      <c r="Q28" s="48" t="e">
        <f t="shared" si="1"/>
        <v>#DIV/0!</v>
      </c>
      <c r="R28" s="139"/>
    </row>
    <row r="29" spans="1:18" ht="26.25" thickBot="1">
      <c r="A29" s="177"/>
      <c r="B29" s="178"/>
      <c r="C29" s="179"/>
      <c r="D29" s="99" t="s">
        <v>105</v>
      </c>
      <c r="E29" s="100">
        <v>1</v>
      </c>
      <c r="F29" s="100">
        <v>2</v>
      </c>
      <c r="G29" s="100">
        <v>1</v>
      </c>
      <c r="H29" s="96" t="s">
        <v>97</v>
      </c>
      <c r="I29" s="99" t="s">
        <v>95</v>
      </c>
      <c r="J29" s="99">
        <v>12</v>
      </c>
      <c r="K29" s="143" t="s">
        <v>102</v>
      </c>
      <c r="L29" s="123">
        <v>852</v>
      </c>
      <c r="M29" s="123">
        <v>0</v>
      </c>
      <c r="N29" s="100">
        <v>0</v>
      </c>
      <c r="O29" s="100">
        <v>0</v>
      </c>
      <c r="P29" s="48" t="e">
        <f t="shared" si="0"/>
        <v>#DIV/0!</v>
      </c>
      <c r="Q29" s="48" t="e">
        <f t="shared" si="1"/>
        <v>#DIV/0!</v>
      </c>
      <c r="R29" s="139"/>
    </row>
    <row r="30" spans="1:18" ht="68.25" thickBot="1">
      <c r="A30" s="112" t="s">
        <v>118</v>
      </c>
      <c r="B30" s="113" t="s">
        <v>119</v>
      </c>
      <c r="C30" s="114" t="s">
        <v>120</v>
      </c>
      <c r="D30" s="99" t="s">
        <v>105</v>
      </c>
      <c r="E30" s="100">
        <v>1</v>
      </c>
      <c r="F30" s="100">
        <v>2</v>
      </c>
      <c r="G30" s="100">
        <v>2</v>
      </c>
      <c r="H30" s="96" t="s">
        <v>97</v>
      </c>
      <c r="I30" s="99" t="s">
        <v>96</v>
      </c>
      <c r="J30" s="99">
        <v>13</v>
      </c>
      <c r="K30" s="143" t="s">
        <v>103</v>
      </c>
      <c r="L30" s="123">
        <v>244</v>
      </c>
      <c r="M30" s="137">
        <v>1900</v>
      </c>
      <c r="N30" s="102">
        <v>1528.9</v>
      </c>
      <c r="O30" s="102">
        <v>457.8</v>
      </c>
      <c r="P30" s="48">
        <f t="shared" si="0"/>
        <v>24.094736842105263</v>
      </c>
      <c r="Q30" s="48">
        <f t="shared" si="1"/>
        <v>29.94309634377657</v>
      </c>
      <c r="R30" s="139"/>
    </row>
    <row r="31" spans="1:18" ht="26.25" thickBot="1">
      <c r="A31" s="170" t="s">
        <v>121</v>
      </c>
      <c r="B31" s="181" t="s">
        <v>122</v>
      </c>
      <c r="C31" s="181" t="s">
        <v>120</v>
      </c>
      <c r="D31" s="99" t="s">
        <v>105</v>
      </c>
      <c r="E31" s="100">
        <v>1</v>
      </c>
      <c r="F31" s="100">
        <v>2</v>
      </c>
      <c r="G31" s="100">
        <v>3</v>
      </c>
      <c r="H31" s="96" t="s">
        <v>97</v>
      </c>
      <c r="I31" s="99" t="s">
        <v>96</v>
      </c>
      <c r="J31" s="99">
        <v>13</v>
      </c>
      <c r="K31" s="143" t="s">
        <v>123</v>
      </c>
      <c r="L31" s="123">
        <v>242</v>
      </c>
      <c r="M31" s="123">
        <v>0</v>
      </c>
      <c r="N31" s="100">
        <v>0</v>
      </c>
      <c r="O31" s="100">
        <v>0</v>
      </c>
      <c r="P31" s="48" t="e">
        <f t="shared" si="0"/>
        <v>#DIV/0!</v>
      </c>
      <c r="Q31" s="48" t="e">
        <f t="shared" si="1"/>
        <v>#DIV/0!</v>
      </c>
      <c r="R31" s="139"/>
    </row>
    <row r="32" spans="1:18" ht="26.25" thickBot="1">
      <c r="A32" s="180"/>
      <c r="B32" s="182"/>
      <c r="C32" s="182"/>
      <c r="D32" s="99" t="s">
        <v>105</v>
      </c>
      <c r="E32" s="100">
        <v>1</v>
      </c>
      <c r="F32" s="100">
        <v>2</v>
      </c>
      <c r="G32" s="100">
        <v>3</v>
      </c>
      <c r="H32" s="96" t="s">
        <v>97</v>
      </c>
      <c r="I32" s="99" t="s">
        <v>96</v>
      </c>
      <c r="J32" s="99">
        <v>13</v>
      </c>
      <c r="K32" s="143" t="s">
        <v>123</v>
      </c>
      <c r="L32" s="123">
        <v>244</v>
      </c>
      <c r="M32" s="123">
        <v>0</v>
      </c>
      <c r="N32" s="100">
        <v>0</v>
      </c>
      <c r="O32" s="100">
        <v>0</v>
      </c>
      <c r="P32" s="48" t="e">
        <f t="shared" si="0"/>
        <v>#DIV/0!</v>
      </c>
      <c r="Q32" s="48" t="e">
        <f t="shared" si="1"/>
        <v>#DIV/0!</v>
      </c>
      <c r="R32" s="139"/>
    </row>
    <row r="33" spans="1:18" ht="68.25" thickBot="1">
      <c r="A33" s="115" t="s">
        <v>124</v>
      </c>
      <c r="B33" s="116" t="s">
        <v>125</v>
      </c>
      <c r="C33" s="117" t="s">
        <v>120</v>
      </c>
      <c r="D33" s="118" t="s">
        <v>105</v>
      </c>
      <c r="E33" s="102">
        <v>1</v>
      </c>
      <c r="F33" s="102">
        <v>2</v>
      </c>
      <c r="G33" s="102">
        <v>3</v>
      </c>
      <c r="H33" s="119" t="s">
        <v>97</v>
      </c>
      <c r="I33" s="118" t="s">
        <v>96</v>
      </c>
      <c r="J33" s="118">
        <v>13</v>
      </c>
      <c r="K33" s="144" t="s">
        <v>126</v>
      </c>
      <c r="L33" s="137">
        <v>452</v>
      </c>
      <c r="M33" s="137"/>
      <c r="N33" s="102">
        <v>10000</v>
      </c>
      <c r="O33" s="102"/>
      <c r="P33" s="48" t="e">
        <f t="shared" si="0"/>
        <v>#DIV/0!</v>
      </c>
      <c r="Q33" s="48">
        <f t="shared" si="1"/>
        <v>0</v>
      </c>
      <c r="R33" s="140"/>
    </row>
    <row r="34" spans="1:18" ht="26.25" thickBot="1">
      <c r="A34" s="183" t="s">
        <v>64</v>
      </c>
      <c r="B34" s="181" t="s">
        <v>127</v>
      </c>
      <c r="C34" s="177" t="s">
        <v>108</v>
      </c>
      <c r="D34" s="99" t="s">
        <v>105</v>
      </c>
      <c r="E34" s="120">
        <v>1</v>
      </c>
      <c r="F34" s="120">
        <v>3</v>
      </c>
      <c r="G34" s="120">
        <v>0</v>
      </c>
      <c r="H34" s="96" t="s">
        <v>97</v>
      </c>
      <c r="I34" s="121" t="s">
        <v>96</v>
      </c>
      <c r="J34" s="121" t="s">
        <v>128</v>
      </c>
      <c r="K34" s="145" t="s">
        <v>104</v>
      </c>
      <c r="L34" s="136"/>
      <c r="M34" s="136">
        <f>SUM(M35:M36)</f>
        <v>53</v>
      </c>
      <c r="N34" s="120">
        <f>SUM(N35:N36)</f>
        <v>53</v>
      </c>
      <c r="O34" s="120">
        <f>SUM(O35:O36)</f>
        <v>0</v>
      </c>
      <c r="P34" s="48">
        <f t="shared" si="0"/>
        <v>0</v>
      </c>
      <c r="Q34" s="48">
        <f t="shared" si="1"/>
        <v>0</v>
      </c>
      <c r="R34" s="135"/>
    </row>
    <row r="35" spans="1:18" ht="26.25" thickBot="1">
      <c r="A35" s="184"/>
      <c r="B35" s="186"/>
      <c r="C35" s="184"/>
      <c r="D35" s="99" t="s">
        <v>105</v>
      </c>
      <c r="E35" s="123">
        <v>1</v>
      </c>
      <c r="F35" s="123">
        <v>3</v>
      </c>
      <c r="G35" s="123">
        <v>1</v>
      </c>
      <c r="H35" s="96" t="s">
        <v>97</v>
      </c>
      <c r="I35" s="124" t="s">
        <v>96</v>
      </c>
      <c r="J35" s="124">
        <v>13</v>
      </c>
      <c r="K35" s="146" t="s">
        <v>104</v>
      </c>
      <c r="L35" s="123">
        <v>244</v>
      </c>
      <c r="M35" s="123">
        <v>53</v>
      </c>
      <c r="N35" s="149">
        <v>53</v>
      </c>
      <c r="O35" s="123"/>
      <c r="P35" s="48">
        <f t="shared" si="0"/>
        <v>0</v>
      </c>
      <c r="Q35" s="48">
        <f t="shared" si="1"/>
        <v>0</v>
      </c>
      <c r="R35" s="139"/>
    </row>
    <row r="36" spans="1:18" ht="26.25" thickBot="1">
      <c r="A36" s="185"/>
      <c r="B36" s="186"/>
      <c r="C36" s="185"/>
      <c r="D36" s="125" t="s">
        <v>105</v>
      </c>
      <c r="E36" s="126">
        <v>1</v>
      </c>
      <c r="F36" s="126">
        <v>3</v>
      </c>
      <c r="G36" s="126">
        <v>1</v>
      </c>
      <c r="H36" s="121" t="s">
        <v>97</v>
      </c>
      <c r="I36" s="127" t="s">
        <v>96</v>
      </c>
      <c r="J36" s="127">
        <v>13</v>
      </c>
      <c r="K36" s="147" t="s">
        <v>104</v>
      </c>
      <c r="L36" s="153">
        <v>360</v>
      </c>
      <c r="M36" s="138">
        <v>0</v>
      </c>
      <c r="N36" s="150">
        <v>0</v>
      </c>
      <c r="O36" s="128">
        <v>0</v>
      </c>
      <c r="P36" s="48" t="e">
        <f t="shared" si="0"/>
        <v>#DIV/0!</v>
      </c>
      <c r="Q36" s="48" t="e">
        <f t="shared" si="1"/>
        <v>#DIV/0!</v>
      </c>
      <c r="R36" s="141"/>
    </row>
    <row r="37" spans="1:18" ht="68.25" thickBot="1">
      <c r="A37" s="103" t="s">
        <v>129</v>
      </c>
      <c r="B37" s="104" t="s">
        <v>130</v>
      </c>
      <c r="C37" s="105" t="s">
        <v>108</v>
      </c>
      <c r="D37" s="106" t="s">
        <v>105</v>
      </c>
      <c r="E37" s="107">
        <v>2</v>
      </c>
      <c r="F37" s="107">
        <v>0</v>
      </c>
      <c r="G37" s="107">
        <v>0</v>
      </c>
      <c r="H37" s="108" t="s">
        <v>97</v>
      </c>
      <c r="I37" s="108"/>
      <c r="J37" s="108"/>
      <c r="K37" s="134"/>
      <c r="L37" s="151"/>
      <c r="M37" s="136">
        <f>SUM(M38:M41)</f>
        <v>0</v>
      </c>
      <c r="N37" s="107">
        <f>SUM(N38:N41)</f>
        <v>1231</v>
      </c>
      <c r="O37" s="107">
        <f>SUM(O38:O41)</f>
        <v>558</v>
      </c>
      <c r="P37" s="48" t="e">
        <f t="shared" si="0"/>
        <v>#DIV/0!</v>
      </c>
      <c r="Q37" s="48">
        <f t="shared" si="1"/>
        <v>45.32900081234769</v>
      </c>
      <c r="R37" s="135"/>
    </row>
    <row r="38" spans="1:18" ht="68.25" thickBot="1">
      <c r="A38" s="109" t="s">
        <v>60</v>
      </c>
      <c r="B38" s="110" t="s">
        <v>131</v>
      </c>
      <c r="C38" s="111" t="s">
        <v>108</v>
      </c>
      <c r="D38" s="99" t="s">
        <v>105</v>
      </c>
      <c r="E38" s="100">
        <v>2</v>
      </c>
      <c r="F38" s="100">
        <v>1</v>
      </c>
      <c r="G38" s="100">
        <v>0</v>
      </c>
      <c r="H38" s="99" t="s">
        <v>97</v>
      </c>
      <c r="I38" s="99" t="s">
        <v>95</v>
      </c>
      <c r="J38" s="99" t="s">
        <v>132</v>
      </c>
      <c r="K38" s="144" t="s">
        <v>133</v>
      </c>
      <c r="L38" s="152">
        <v>244</v>
      </c>
      <c r="M38" s="123"/>
      <c r="N38" s="100">
        <v>348.6</v>
      </c>
      <c r="O38" s="100"/>
      <c r="P38" s="48" t="e">
        <f t="shared" si="0"/>
        <v>#DIV/0!</v>
      </c>
      <c r="Q38" s="48">
        <f t="shared" si="1"/>
        <v>0</v>
      </c>
      <c r="R38" s="139"/>
    </row>
    <row r="39" spans="1:18" ht="26.25" thickBot="1">
      <c r="A39" s="183" t="s">
        <v>62</v>
      </c>
      <c r="B39" s="178" t="s">
        <v>134</v>
      </c>
      <c r="C39" s="177" t="s">
        <v>108</v>
      </c>
      <c r="D39" s="99" t="s">
        <v>105</v>
      </c>
      <c r="E39" s="100">
        <v>2</v>
      </c>
      <c r="F39" s="100">
        <v>2</v>
      </c>
      <c r="G39" s="100">
        <v>0</v>
      </c>
      <c r="H39" s="96" t="s">
        <v>97</v>
      </c>
      <c r="I39" s="99" t="s">
        <v>95</v>
      </c>
      <c r="J39" s="99">
        <v>12</v>
      </c>
      <c r="K39" s="144" t="s">
        <v>133</v>
      </c>
      <c r="L39" s="123">
        <v>244</v>
      </c>
      <c r="M39" s="123"/>
      <c r="N39" s="100">
        <v>851.4</v>
      </c>
      <c r="O39" s="100">
        <v>558</v>
      </c>
      <c r="P39" s="48" t="e">
        <f t="shared" si="0"/>
        <v>#DIV/0!</v>
      </c>
      <c r="Q39" s="48">
        <f t="shared" si="1"/>
        <v>65.53911205073996</v>
      </c>
      <c r="R39" s="139"/>
    </row>
    <row r="40" spans="1:18" ht="13.5" thickBot="1">
      <c r="A40" s="187"/>
      <c r="B40" s="188"/>
      <c r="C40" s="189"/>
      <c r="D40" s="99"/>
      <c r="E40" s="100"/>
      <c r="F40" s="100"/>
      <c r="G40" s="100"/>
      <c r="H40" s="96"/>
      <c r="I40" s="99"/>
      <c r="J40" s="99"/>
      <c r="K40" s="143"/>
      <c r="L40" s="123"/>
      <c r="M40" s="123"/>
      <c r="N40" s="100"/>
      <c r="O40" s="100"/>
      <c r="P40" s="48"/>
      <c r="Q40" s="48"/>
      <c r="R40" s="139"/>
    </row>
    <row r="41" spans="1:18" ht="79.5" thickBot="1">
      <c r="A41" s="129" t="s">
        <v>64</v>
      </c>
      <c r="B41" s="130" t="s">
        <v>135</v>
      </c>
      <c r="C41" s="130" t="s">
        <v>108</v>
      </c>
      <c r="D41" s="99" t="s">
        <v>105</v>
      </c>
      <c r="E41" s="97">
        <v>2</v>
      </c>
      <c r="F41" s="97">
        <v>3</v>
      </c>
      <c r="G41" s="97">
        <v>0</v>
      </c>
      <c r="H41" s="96" t="s">
        <v>97</v>
      </c>
      <c r="I41" s="96" t="s">
        <v>96</v>
      </c>
      <c r="J41" s="96" t="s">
        <v>128</v>
      </c>
      <c r="K41" s="148" t="s">
        <v>136</v>
      </c>
      <c r="L41" s="151">
        <v>350</v>
      </c>
      <c r="M41" s="136"/>
      <c r="N41" s="97">
        <v>31</v>
      </c>
      <c r="O41" s="97"/>
      <c r="P41" s="48" t="e">
        <f t="shared" si="0"/>
        <v>#DIV/0!</v>
      </c>
      <c r="Q41" s="48">
        <f t="shared" si="1"/>
        <v>0</v>
      </c>
      <c r="R41" s="135"/>
    </row>
  </sheetData>
  <sheetProtection/>
  <mergeCells count="30">
    <mergeCell ref="A34:A36"/>
    <mergeCell ref="B34:B36"/>
    <mergeCell ref="C34:C36"/>
    <mergeCell ref="A39:A40"/>
    <mergeCell ref="B39:B40"/>
    <mergeCell ref="C39:C40"/>
    <mergeCell ref="A26:A29"/>
    <mergeCell ref="B26:B29"/>
    <mergeCell ref="C26:C29"/>
    <mergeCell ref="A31:A32"/>
    <mergeCell ref="B31:B32"/>
    <mergeCell ref="C31:C32"/>
    <mergeCell ref="A10:A11"/>
    <mergeCell ref="B10:B11"/>
    <mergeCell ref="A12:A21"/>
    <mergeCell ref="B12:B21"/>
    <mergeCell ref="C12:C21"/>
    <mergeCell ref="A23:A24"/>
    <mergeCell ref="B23:B24"/>
    <mergeCell ref="C23:C24"/>
    <mergeCell ref="A2:Q2"/>
    <mergeCell ref="A3:Q3"/>
    <mergeCell ref="H8:L8"/>
    <mergeCell ref="M8:O8"/>
    <mergeCell ref="D5:O5"/>
    <mergeCell ref="P8:Q8"/>
    <mergeCell ref="A8:A9"/>
    <mergeCell ref="B8:B9"/>
    <mergeCell ref="C8:C9"/>
    <mergeCell ref="D8:G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2">
      <selection activeCell="B15" sqref="B15:B19"/>
    </sheetView>
  </sheetViews>
  <sheetFormatPr defaultColWidth="9.140625" defaultRowHeight="12.75"/>
  <cols>
    <col min="1" max="1" width="4.8515625" style="2" customWidth="1"/>
    <col min="2" max="2" width="14.28125" style="5" customWidth="1"/>
    <col min="3" max="3" width="40.28125" style="5" customWidth="1"/>
    <col min="4" max="4" width="48.7109375" style="5" customWidth="1"/>
    <col min="5" max="5" width="21.8515625" style="6" customWidth="1"/>
    <col min="6" max="6" width="20.57421875" style="6" customWidth="1"/>
    <col min="7" max="7" width="18.7109375" style="6" customWidth="1"/>
    <col min="8" max="11" width="9.140625" style="1" customWidth="1"/>
  </cols>
  <sheetData>
    <row r="1" ht="12.75">
      <c r="G1" s="7" t="s">
        <v>36</v>
      </c>
    </row>
    <row r="2" spans="2:7" ht="12.75">
      <c r="B2" s="162" t="s">
        <v>37</v>
      </c>
      <c r="C2" s="162"/>
      <c r="D2" s="162"/>
      <c r="E2" s="162"/>
      <c r="F2" s="162"/>
      <c r="G2" s="162"/>
    </row>
    <row r="3" spans="2:7" ht="12.75">
      <c r="B3" s="162" t="s">
        <v>137</v>
      </c>
      <c r="C3" s="162"/>
      <c r="D3" s="162"/>
      <c r="E3" s="162"/>
      <c r="F3" s="162"/>
      <c r="G3" s="162"/>
    </row>
    <row r="5" spans="2:9" ht="30.75" customHeight="1">
      <c r="B5" s="3" t="s">
        <v>1</v>
      </c>
      <c r="D5" s="164" t="s">
        <v>56</v>
      </c>
      <c r="E5" s="165"/>
      <c r="F5" s="165"/>
      <c r="G5" s="165"/>
      <c r="H5" s="165"/>
      <c r="I5" s="165"/>
    </row>
    <row r="6" spans="2:9" ht="15.75">
      <c r="B6" s="3" t="s">
        <v>2</v>
      </c>
      <c r="D6" s="11" t="s">
        <v>139</v>
      </c>
      <c r="H6" s="6"/>
      <c r="I6" s="6"/>
    </row>
    <row r="7" ht="13.5" thickBot="1"/>
    <row r="8" spans="1:7" ht="64.5" customHeight="1" thickBot="1">
      <c r="A8" s="202" t="s">
        <v>28</v>
      </c>
      <c r="B8" s="166" t="s">
        <v>3</v>
      </c>
      <c r="C8" s="166" t="s">
        <v>26</v>
      </c>
      <c r="D8" s="166" t="s">
        <v>32</v>
      </c>
      <c r="E8" s="163" t="s">
        <v>33</v>
      </c>
      <c r="F8" s="163"/>
      <c r="G8" s="9" t="s">
        <v>34</v>
      </c>
    </row>
    <row r="9" spans="1:7" ht="63.75" customHeight="1" thickBot="1">
      <c r="A9" s="202"/>
      <c r="B9" s="203"/>
      <c r="C9" s="203"/>
      <c r="D9" s="167"/>
      <c r="E9" s="10" t="s">
        <v>141</v>
      </c>
      <c r="F9" s="10" t="s">
        <v>35</v>
      </c>
      <c r="G9" s="9" t="s">
        <v>21</v>
      </c>
    </row>
    <row r="10" spans="1:7" ht="12.75">
      <c r="A10" s="190"/>
      <c r="B10" s="12" t="s">
        <v>65</v>
      </c>
      <c r="C10" s="196" t="s">
        <v>56</v>
      </c>
      <c r="D10" s="17" t="s">
        <v>24</v>
      </c>
      <c r="E10" s="159">
        <f>SUM(E11:E13)</f>
        <v>117859.4</v>
      </c>
      <c r="F10" s="159">
        <f>SUM(F11:F13)</f>
        <v>7683</v>
      </c>
      <c r="G10" s="49">
        <f>F10/E10*100</f>
        <v>6.518784246313829</v>
      </c>
    </row>
    <row r="11" spans="1:7" ht="12.75">
      <c r="A11" s="191"/>
      <c r="B11" s="12" t="s">
        <v>66</v>
      </c>
      <c r="C11" s="197"/>
      <c r="D11" s="18" t="s">
        <v>29</v>
      </c>
      <c r="E11" s="88">
        <f>SUM(E16+E21+E26)</f>
        <v>41399.4</v>
      </c>
      <c r="F11" s="88">
        <f>SUM(F16+F21+F26)</f>
        <v>7683</v>
      </c>
      <c r="G11" s="50">
        <f aca="true" t="shared" si="0" ref="G11:G22">F11/E11*100</f>
        <v>18.558239974492384</v>
      </c>
    </row>
    <row r="12" spans="1:7" ht="24">
      <c r="A12" s="191"/>
      <c r="B12" s="16"/>
      <c r="C12" s="197"/>
      <c r="D12" s="18" t="s">
        <v>30</v>
      </c>
      <c r="E12" s="89">
        <v>26460</v>
      </c>
      <c r="F12" s="89">
        <f>SUM(F17+F22+F27)</f>
        <v>0</v>
      </c>
      <c r="G12" s="50">
        <f t="shared" si="0"/>
        <v>0</v>
      </c>
    </row>
    <row r="13" spans="1:7" ht="24">
      <c r="A13" s="191"/>
      <c r="B13" s="16"/>
      <c r="C13" s="197"/>
      <c r="D13" s="18" t="s">
        <v>67</v>
      </c>
      <c r="E13" s="88">
        <v>50000</v>
      </c>
      <c r="F13" s="89">
        <f>SUM(F18+F23+F28)</f>
        <v>0</v>
      </c>
      <c r="G13" s="50">
        <v>0</v>
      </c>
    </row>
    <row r="14" spans="1:7" ht="13.5" thickBot="1">
      <c r="A14" s="192"/>
      <c r="B14" s="15"/>
      <c r="C14" s="198"/>
      <c r="D14" s="19" t="s">
        <v>31</v>
      </c>
      <c r="E14" s="90">
        <v>0</v>
      </c>
      <c r="F14" s="91">
        <v>0</v>
      </c>
      <c r="G14" s="51">
        <v>0</v>
      </c>
    </row>
    <row r="15" spans="1:7" ht="12.75">
      <c r="A15" s="193"/>
      <c r="B15" s="193" t="s">
        <v>57</v>
      </c>
      <c r="C15" s="199" t="s">
        <v>58</v>
      </c>
      <c r="D15" s="20" t="s">
        <v>24</v>
      </c>
      <c r="E15" s="161">
        <f>SUM(E16:E19)</f>
        <v>16187.4</v>
      </c>
      <c r="F15" s="92">
        <f>SUM(F16:F19)</f>
        <v>6413</v>
      </c>
      <c r="G15" s="49">
        <f t="shared" si="0"/>
        <v>39.6172331566527</v>
      </c>
    </row>
    <row r="16" spans="1:7" ht="12.75">
      <c r="A16" s="194"/>
      <c r="B16" s="194"/>
      <c r="C16" s="200"/>
      <c r="D16" s="18" t="s">
        <v>29</v>
      </c>
      <c r="E16" s="160">
        <v>16187.4</v>
      </c>
      <c r="F16" s="89">
        <v>6413</v>
      </c>
      <c r="G16" s="50">
        <f t="shared" si="0"/>
        <v>39.6172331566527</v>
      </c>
    </row>
    <row r="17" spans="1:7" ht="24">
      <c r="A17" s="194"/>
      <c r="B17" s="194"/>
      <c r="C17" s="200"/>
      <c r="D17" s="18" t="s">
        <v>30</v>
      </c>
      <c r="E17" s="88" t="s">
        <v>68</v>
      </c>
      <c r="F17" s="89">
        <v>0</v>
      </c>
      <c r="G17" s="50">
        <v>0</v>
      </c>
    </row>
    <row r="18" spans="1:7" ht="24">
      <c r="A18" s="194"/>
      <c r="B18" s="194"/>
      <c r="C18" s="200"/>
      <c r="D18" s="18" t="s">
        <v>67</v>
      </c>
      <c r="E18" s="88">
        <v>0</v>
      </c>
      <c r="F18" s="89">
        <v>0</v>
      </c>
      <c r="G18" s="50">
        <v>0</v>
      </c>
    </row>
    <row r="19" spans="1:7" ht="13.5" thickBot="1">
      <c r="A19" s="195"/>
      <c r="B19" s="195"/>
      <c r="C19" s="201"/>
      <c r="D19" s="19" t="s">
        <v>31</v>
      </c>
      <c r="E19" s="90">
        <v>0</v>
      </c>
      <c r="F19" s="91">
        <v>0</v>
      </c>
      <c r="G19" s="51">
        <v>0</v>
      </c>
    </row>
    <row r="20" spans="1:7" ht="12.75">
      <c r="A20" s="190">
        <v>1</v>
      </c>
      <c r="B20" s="193" t="s">
        <v>23</v>
      </c>
      <c r="C20" s="196" t="s">
        <v>59</v>
      </c>
      <c r="D20" s="20" t="s">
        <v>24</v>
      </c>
      <c r="E20" s="92">
        <f>SUM(E21:E24)</f>
        <v>99992</v>
      </c>
      <c r="F20" s="92">
        <f>SUM(F21:F24)</f>
        <v>712</v>
      </c>
      <c r="G20" s="49">
        <f t="shared" si="0"/>
        <v>0.7120569645571646</v>
      </c>
    </row>
    <row r="21" spans="1:7" ht="12.75">
      <c r="A21" s="191"/>
      <c r="B21" s="194"/>
      <c r="C21" s="197"/>
      <c r="D21" s="18" t="s">
        <v>29</v>
      </c>
      <c r="E21" s="88">
        <v>23982</v>
      </c>
      <c r="F21" s="89">
        <v>712</v>
      </c>
      <c r="G21" s="50">
        <f t="shared" si="0"/>
        <v>2.9688933366691685</v>
      </c>
    </row>
    <row r="22" spans="1:7" ht="24">
      <c r="A22" s="191"/>
      <c r="B22" s="194"/>
      <c r="C22" s="197"/>
      <c r="D22" s="18" t="s">
        <v>30</v>
      </c>
      <c r="E22" s="88">
        <v>26010</v>
      </c>
      <c r="F22" s="89"/>
      <c r="G22" s="50">
        <f t="shared" si="0"/>
        <v>0</v>
      </c>
    </row>
    <row r="23" spans="1:7" ht="24">
      <c r="A23" s="191"/>
      <c r="B23" s="194"/>
      <c r="C23" s="197"/>
      <c r="D23" s="18" t="s">
        <v>67</v>
      </c>
      <c r="E23" s="88">
        <v>50000</v>
      </c>
      <c r="F23" s="93">
        <v>0</v>
      </c>
      <c r="G23" s="50">
        <v>0</v>
      </c>
    </row>
    <row r="24" spans="1:7" ht="13.5" thickBot="1">
      <c r="A24" s="192"/>
      <c r="B24" s="195"/>
      <c r="C24" s="198"/>
      <c r="D24" s="19" t="s">
        <v>31</v>
      </c>
      <c r="E24" s="90">
        <v>0</v>
      </c>
      <c r="F24" s="94">
        <v>0</v>
      </c>
      <c r="G24" s="51">
        <v>0</v>
      </c>
    </row>
    <row r="25" spans="1:7" ht="12.75">
      <c r="A25" s="190">
        <v>2</v>
      </c>
      <c r="B25" s="193" t="s">
        <v>23</v>
      </c>
      <c r="C25" s="196" t="s">
        <v>140</v>
      </c>
      <c r="D25" s="20" t="s">
        <v>24</v>
      </c>
      <c r="E25" s="92">
        <f>SUM(E26:E29)</f>
        <v>1680</v>
      </c>
      <c r="F25" s="92">
        <f>SUM(F26:F29)</f>
        <v>558</v>
      </c>
      <c r="G25" s="49">
        <f>F25/E25*100</f>
        <v>33.214285714285715</v>
      </c>
    </row>
    <row r="26" spans="1:7" ht="12.75">
      <c r="A26" s="191"/>
      <c r="B26" s="194"/>
      <c r="C26" s="197"/>
      <c r="D26" s="95" t="s">
        <v>29</v>
      </c>
      <c r="E26" s="88">
        <v>1230</v>
      </c>
      <c r="F26" s="89">
        <v>558</v>
      </c>
      <c r="G26" s="50">
        <f>F26/E26*100</f>
        <v>45.36585365853659</v>
      </c>
    </row>
    <row r="27" spans="1:7" ht="24">
      <c r="A27" s="191"/>
      <c r="B27" s="194"/>
      <c r="C27" s="197"/>
      <c r="D27" s="95" t="s">
        <v>30</v>
      </c>
      <c r="E27" s="88">
        <v>450</v>
      </c>
      <c r="F27" s="89"/>
      <c r="G27" s="50">
        <f>F27/E27*100</f>
        <v>0</v>
      </c>
    </row>
    <row r="28" spans="1:7" ht="24">
      <c r="A28" s="191"/>
      <c r="B28" s="194"/>
      <c r="C28" s="197"/>
      <c r="D28" s="95" t="s">
        <v>67</v>
      </c>
      <c r="E28" s="88">
        <v>0</v>
      </c>
      <c r="F28" s="93">
        <v>0</v>
      </c>
      <c r="G28" s="50">
        <v>0</v>
      </c>
    </row>
    <row r="29" spans="1:7" ht="13.5" thickBot="1">
      <c r="A29" s="192"/>
      <c r="B29" s="195"/>
      <c r="C29" s="198"/>
      <c r="D29" s="19" t="s">
        <v>31</v>
      </c>
      <c r="E29" s="90">
        <v>0</v>
      </c>
      <c r="F29" s="94">
        <v>0</v>
      </c>
      <c r="G29" s="51">
        <v>0</v>
      </c>
    </row>
  </sheetData>
  <sheetProtection/>
  <mergeCells count="19">
    <mergeCell ref="B25:B29"/>
    <mergeCell ref="C25:C29"/>
    <mergeCell ref="A25:A29"/>
    <mergeCell ref="A8:A9"/>
    <mergeCell ref="B2:G2"/>
    <mergeCell ref="B3:G3"/>
    <mergeCell ref="E8:F8"/>
    <mergeCell ref="B8:B9"/>
    <mergeCell ref="C8:C9"/>
    <mergeCell ref="D8:D9"/>
    <mergeCell ref="A20:A24"/>
    <mergeCell ref="B20:B24"/>
    <mergeCell ref="C20:C24"/>
    <mergeCell ref="D5:I5"/>
    <mergeCell ref="A10:A14"/>
    <mergeCell ref="C10:C14"/>
    <mergeCell ref="A15:A19"/>
    <mergeCell ref="B15:B19"/>
    <mergeCell ref="C15:C19"/>
  </mergeCells>
  <printOptions/>
  <pageMargins left="1.1811023622047245" right="1.1811023622047245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="110" zoomScaleNormal="110" zoomScalePageLayoutView="0" workbookViewId="0" topLeftCell="B19">
      <selection activeCell="H26" sqref="H26"/>
    </sheetView>
  </sheetViews>
  <sheetFormatPr defaultColWidth="9.140625" defaultRowHeight="12.75"/>
  <cols>
    <col min="1" max="1" width="4.8515625" style="2" customWidth="1"/>
    <col min="2" max="2" width="26.28125" style="5" customWidth="1"/>
    <col min="3" max="3" width="28.00390625" style="5" customWidth="1"/>
    <col min="4" max="4" width="17.7109375" style="5" customWidth="1"/>
    <col min="5" max="5" width="17.7109375" style="6" customWidth="1"/>
    <col min="6" max="6" width="23.57421875" style="6" customWidth="1"/>
    <col min="7" max="9" width="17.7109375" style="6" customWidth="1"/>
    <col min="10" max="10" width="49.8515625" style="1" customWidth="1"/>
    <col min="11" max="13" width="9.140625" style="1" customWidth="1"/>
  </cols>
  <sheetData>
    <row r="1" ht="12.75">
      <c r="I1" s="7" t="s">
        <v>38</v>
      </c>
    </row>
    <row r="2" spans="2:9" ht="12.75">
      <c r="B2" s="162" t="s">
        <v>46</v>
      </c>
      <c r="C2" s="162"/>
      <c r="D2" s="162"/>
      <c r="E2" s="162"/>
      <c r="F2" s="162"/>
      <c r="G2" s="162"/>
      <c r="H2" s="162"/>
      <c r="I2" s="162"/>
    </row>
    <row r="3" spans="2:9" ht="12.75">
      <c r="B3" s="162" t="s">
        <v>142</v>
      </c>
      <c r="C3" s="162"/>
      <c r="D3" s="162"/>
      <c r="E3" s="162"/>
      <c r="F3" s="162"/>
      <c r="G3" s="162"/>
      <c r="H3" s="162"/>
      <c r="I3" s="162"/>
    </row>
    <row r="5" spans="2:9" ht="36.75" customHeight="1">
      <c r="B5" s="3" t="s">
        <v>1</v>
      </c>
      <c r="D5" s="164" t="s">
        <v>56</v>
      </c>
      <c r="E5" s="165"/>
      <c r="F5" s="165"/>
      <c r="G5" s="165"/>
      <c r="H5" s="165"/>
      <c r="I5" s="165"/>
    </row>
    <row r="6" spans="2:4" ht="15.75">
      <c r="B6" s="3" t="s">
        <v>2</v>
      </c>
      <c r="D6" s="11" t="s">
        <v>139</v>
      </c>
    </row>
    <row r="7" ht="13.5" thickBot="1"/>
    <row r="8" spans="1:9" ht="135" customHeight="1" thickBot="1">
      <c r="A8" s="4" t="s">
        <v>28</v>
      </c>
      <c r="B8" s="8" t="s">
        <v>39</v>
      </c>
      <c r="C8" s="8" t="s">
        <v>40</v>
      </c>
      <c r="D8" s="8" t="s">
        <v>41</v>
      </c>
      <c r="E8" s="9" t="s">
        <v>42</v>
      </c>
      <c r="F8" s="9"/>
      <c r="G8" s="9" t="s">
        <v>43</v>
      </c>
      <c r="H8" s="9" t="s">
        <v>44</v>
      </c>
      <c r="I8" s="9" t="s">
        <v>45</v>
      </c>
    </row>
    <row r="9" spans="1:9" ht="22.5" customHeight="1" thickBot="1">
      <c r="A9" s="22"/>
      <c r="B9" s="229" t="s">
        <v>69</v>
      </c>
      <c r="C9" s="230"/>
      <c r="D9" s="230"/>
      <c r="E9" s="230"/>
      <c r="F9" s="231"/>
      <c r="G9" s="21"/>
      <c r="H9" s="21"/>
      <c r="I9" s="23"/>
    </row>
    <row r="10" spans="1:9" ht="93.75" customHeight="1">
      <c r="A10" s="232">
        <v>1.1</v>
      </c>
      <c r="B10" s="210" t="s">
        <v>70</v>
      </c>
      <c r="C10" s="212" t="s">
        <v>71</v>
      </c>
      <c r="D10" s="227" t="s">
        <v>72</v>
      </c>
      <c r="E10" s="208" t="s">
        <v>99</v>
      </c>
      <c r="F10" s="43" t="s">
        <v>85</v>
      </c>
      <c r="G10" s="44">
        <v>16187.4</v>
      </c>
      <c r="H10" s="44">
        <v>6413</v>
      </c>
      <c r="I10" s="45">
        <f>H10/G10*100</f>
        <v>39.6172331566527</v>
      </c>
    </row>
    <row r="11" spans="1:9" ht="68.25" customHeight="1">
      <c r="A11" s="207"/>
      <c r="B11" s="211"/>
      <c r="C11" s="213"/>
      <c r="D11" s="213"/>
      <c r="E11" s="209"/>
      <c r="F11" s="46" t="s">
        <v>89</v>
      </c>
      <c r="G11" s="47">
        <v>22</v>
      </c>
      <c r="H11" s="47">
        <v>23</v>
      </c>
      <c r="I11" s="45">
        <f aca="true" t="shared" si="0" ref="I11:I26">H11/G11*100</f>
        <v>104.54545454545455</v>
      </c>
    </row>
    <row r="12" spans="1:9" ht="42" customHeight="1">
      <c r="A12" s="233">
        <v>1.2</v>
      </c>
      <c r="B12" s="222" t="s">
        <v>73</v>
      </c>
      <c r="C12" s="220" t="s">
        <v>74</v>
      </c>
      <c r="D12" s="226" t="s">
        <v>100</v>
      </c>
      <c r="E12" s="222" t="s">
        <v>99</v>
      </c>
      <c r="F12" s="13" t="s">
        <v>75</v>
      </c>
      <c r="G12" s="24">
        <v>100</v>
      </c>
      <c r="H12" s="24">
        <v>26</v>
      </c>
      <c r="I12" s="82">
        <f t="shared" si="0"/>
        <v>26</v>
      </c>
    </row>
    <row r="13" spans="1:9" ht="49.5" customHeight="1">
      <c r="A13" s="207"/>
      <c r="B13" s="209"/>
      <c r="C13" s="213"/>
      <c r="D13" s="213"/>
      <c r="E13" s="209"/>
      <c r="F13" s="13" t="s">
        <v>76</v>
      </c>
      <c r="G13" s="24">
        <v>100</v>
      </c>
      <c r="H13" s="24"/>
      <c r="I13" s="82">
        <f t="shared" si="0"/>
        <v>0</v>
      </c>
    </row>
    <row r="14" spans="1:9" ht="64.5" customHeight="1">
      <c r="A14" s="207"/>
      <c r="B14" s="209"/>
      <c r="C14" s="213"/>
      <c r="D14" s="213"/>
      <c r="E14" s="209"/>
      <c r="F14" s="13" t="s">
        <v>77</v>
      </c>
      <c r="G14" s="24">
        <v>200</v>
      </c>
      <c r="H14" s="24">
        <v>690</v>
      </c>
      <c r="I14" s="82">
        <f t="shared" si="0"/>
        <v>345</v>
      </c>
    </row>
    <row r="15" spans="1:9" ht="54.75" customHeight="1">
      <c r="A15" s="207"/>
      <c r="B15" s="209"/>
      <c r="C15" s="213"/>
      <c r="D15" s="213"/>
      <c r="E15" s="209"/>
      <c r="F15" s="13" t="s">
        <v>88</v>
      </c>
      <c r="G15" s="24">
        <v>16470</v>
      </c>
      <c r="H15" s="24">
        <v>16480</v>
      </c>
      <c r="I15" s="42">
        <f t="shared" si="0"/>
        <v>100.06071645415908</v>
      </c>
    </row>
    <row r="16" spans="1:9" ht="48" customHeight="1">
      <c r="A16" s="214">
        <v>1.3</v>
      </c>
      <c r="B16" s="222" t="s">
        <v>78</v>
      </c>
      <c r="C16" s="220" t="s">
        <v>79</v>
      </c>
      <c r="D16" s="226" t="s">
        <v>72</v>
      </c>
      <c r="E16" s="222" t="s">
        <v>99</v>
      </c>
      <c r="F16" s="13" t="s">
        <v>80</v>
      </c>
      <c r="G16" s="24">
        <v>123</v>
      </c>
      <c r="H16" s="24">
        <v>518</v>
      </c>
      <c r="I16" s="42">
        <f t="shared" si="0"/>
        <v>421.1382113821138</v>
      </c>
    </row>
    <row r="17" spans="1:9" ht="52.5" customHeight="1">
      <c r="A17" s="215"/>
      <c r="B17" s="209"/>
      <c r="C17" s="213"/>
      <c r="D17" s="213"/>
      <c r="E17" s="209"/>
      <c r="F17" s="13" t="s">
        <v>87</v>
      </c>
      <c r="G17" s="24">
        <v>9720</v>
      </c>
      <c r="H17" s="24">
        <v>9711</v>
      </c>
      <c r="I17" s="42">
        <f t="shared" si="0"/>
        <v>99.9074074074074</v>
      </c>
    </row>
    <row r="18" spans="1:9" ht="74.25" customHeight="1">
      <c r="A18" s="234">
        <v>1.4</v>
      </c>
      <c r="B18" s="222" t="s">
        <v>81</v>
      </c>
      <c r="C18" s="220" t="s">
        <v>79</v>
      </c>
      <c r="D18" s="226" t="s">
        <v>72</v>
      </c>
      <c r="E18" s="222" t="s">
        <v>99</v>
      </c>
      <c r="F18" s="46" t="s">
        <v>83</v>
      </c>
      <c r="G18" s="47">
        <v>3</v>
      </c>
      <c r="H18" s="47">
        <v>3</v>
      </c>
      <c r="I18" s="45">
        <f t="shared" si="0"/>
        <v>100</v>
      </c>
    </row>
    <row r="19" spans="1:9" ht="75" customHeight="1" thickBot="1">
      <c r="A19" s="224"/>
      <c r="B19" s="228"/>
      <c r="C19" s="235"/>
      <c r="D19" s="235"/>
      <c r="E19" s="228"/>
      <c r="F19" s="30" t="s">
        <v>84</v>
      </c>
      <c r="G19" s="29">
        <v>40</v>
      </c>
      <c r="H19" s="29">
        <v>42</v>
      </c>
      <c r="I19" s="42">
        <f t="shared" si="0"/>
        <v>105</v>
      </c>
    </row>
    <row r="20" spans="1:9" ht="26.25" customHeight="1" thickBot="1">
      <c r="A20" s="32"/>
      <c r="B20" s="216" t="s">
        <v>82</v>
      </c>
      <c r="C20" s="217"/>
      <c r="D20" s="217"/>
      <c r="E20" s="217"/>
      <c r="F20" s="217"/>
      <c r="G20" s="217"/>
      <c r="H20" s="217"/>
      <c r="I20" s="218"/>
    </row>
    <row r="21" spans="1:9" ht="45.75" customHeight="1">
      <c r="A21" s="206">
        <v>2.1</v>
      </c>
      <c r="B21" s="208" t="s">
        <v>73</v>
      </c>
      <c r="C21" s="212" t="s">
        <v>74</v>
      </c>
      <c r="D21" s="227" t="s">
        <v>72</v>
      </c>
      <c r="E21" s="222" t="s">
        <v>99</v>
      </c>
      <c r="F21" s="39" t="s">
        <v>75</v>
      </c>
      <c r="G21" s="40">
        <v>100</v>
      </c>
      <c r="H21" s="24">
        <v>26</v>
      </c>
      <c r="I21" s="42">
        <f t="shared" si="0"/>
        <v>26</v>
      </c>
    </row>
    <row r="22" spans="1:12" ht="41.25" customHeight="1">
      <c r="A22" s="207"/>
      <c r="B22" s="209"/>
      <c r="C22" s="213"/>
      <c r="D22" s="213"/>
      <c r="E22" s="209"/>
      <c r="F22" s="13" t="s">
        <v>76</v>
      </c>
      <c r="G22" s="31">
        <v>100</v>
      </c>
      <c r="H22" s="24">
        <v>35</v>
      </c>
      <c r="I22" s="42">
        <f t="shared" si="0"/>
        <v>35</v>
      </c>
      <c r="J22" s="26"/>
      <c r="K22" s="33"/>
      <c r="L22" s="33"/>
    </row>
    <row r="23" spans="1:12" ht="68.25" customHeight="1">
      <c r="A23" s="207"/>
      <c r="B23" s="209"/>
      <c r="C23" s="213"/>
      <c r="D23" s="213"/>
      <c r="E23" s="209"/>
      <c r="F23" s="13" t="s">
        <v>77</v>
      </c>
      <c r="G23" s="31">
        <v>200</v>
      </c>
      <c r="H23" s="24">
        <v>690</v>
      </c>
      <c r="I23" s="42">
        <f t="shared" si="0"/>
        <v>345</v>
      </c>
      <c r="J23" s="26"/>
      <c r="K23" s="33"/>
      <c r="L23" s="33"/>
    </row>
    <row r="24" spans="1:10" ht="48" customHeight="1">
      <c r="A24" s="207"/>
      <c r="B24" s="209"/>
      <c r="C24" s="213"/>
      <c r="D24" s="213"/>
      <c r="E24" s="209"/>
      <c r="F24" s="13" t="s">
        <v>86</v>
      </c>
      <c r="G24" s="31">
        <v>16470</v>
      </c>
      <c r="H24" s="31">
        <v>16480</v>
      </c>
      <c r="I24" s="42">
        <f t="shared" si="0"/>
        <v>100.06071645415908</v>
      </c>
      <c r="J24" s="26"/>
    </row>
    <row r="25" spans="1:9" ht="42.75" customHeight="1">
      <c r="A25" s="223">
        <v>2.2</v>
      </c>
      <c r="B25" s="222" t="s">
        <v>78</v>
      </c>
      <c r="C25" s="220" t="s">
        <v>79</v>
      </c>
      <c r="D25" s="226" t="s">
        <v>72</v>
      </c>
      <c r="E25" s="222" t="s">
        <v>99</v>
      </c>
      <c r="F25" s="14" t="s">
        <v>80</v>
      </c>
      <c r="G25" s="31">
        <v>123</v>
      </c>
      <c r="H25" s="83">
        <f>365+3+32+118</f>
        <v>518</v>
      </c>
      <c r="I25" s="45">
        <f t="shared" si="0"/>
        <v>421.1382113821138</v>
      </c>
    </row>
    <row r="26" spans="1:9" ht="48.75" customHeight="1" thickBot="1">
      <c r="A26" s="224"/>
      <c r="B26" s="225"/>
      <c r="C26" s="221"/>
      <c r="D26" s="221"/>
      <c r="E26" s="225"/>
      <c r="F26" s="30" t="s">
        <v>87</v>
      </c>
      <c r="G26" s="41">
        <v>9720</v>
      </c>
      <c r="H26" s="41">
        <v>9711</v>
      </c>
      <c r="I26" s="42">
        <f t="shared" si="0"/>
        <v>99.9074074074074</v>
      </c>
    </row>
    <row r="31" spans="1:6" ht="12.75">
      <c r="A31" s="27"/>
      <c r="B31" s="27"/>
      <c r="C31" s="27"/>
      <c r="D31" s="27"/>
      <c r="E31" s="27"/>
      <c r="F31" s="27"/>
    </row>
    <row r="32" spans="1:7" ht="12.75">
      <c r="A32" s="34"/>
      <c r="B32" s="204"/>
      <c r="C32" s="204"/>
      <c r="D32" s="204"/>
      <c r="E32" s="204"/>
      <c r="F32" s="204"/>
      <c r="G32" s="38"/>
    </row>
    <row r="33" spans="1:7" ht="12.75">
      <c r="A33" s="204"/>
      <c r="B33" s="35"/>
      <c r="C33" s="27"/>
      <c r="D33" s="28"/>
      <c r="E33" s="26"/>
      <c r="F33" s="205"/>
      <c r="G33" s="38"/>
    </row>
    <row r="34" spans="1:7" ht="12.75">
      <c r="A34" s="204"/>
      <c r="B34" s="35"/>
      <c r="C34" s="27"/>
      <c r="D34" s="28"/>
      <c r="E34" s="26"/>
      <c r="F34" s="205"/>
      <c r="G34" s="38"/>
    </row>
    <row r="35" spans="1:7" ht="12.75">
      <c r="A35" s="219"/>
      <c r="B35" s="26"/>
      <c r="C35" s="27"/>
      <c r="D35" s="28"/>
      <c r="E35" s="26"/>
      <c r="F35" s="27"/>
      <c r="G35" s="38"/>
    </row>
    <row r="36" spans="1:7" ht="12.75">
      <c r="A36" s="219"/>
      <c r="B36" s="26"/>
      <c r="C36" s="27"/>
      <c r="D36" s="28"/>
      <c r="E36" s="26"/>
      <c r="F36" s="27"/>
      <c r="G36" s="38"/>
    </row>
    <row r="37" spans="1:7" ht="12.75">
      <c r="A37" s="219"/>
      <c r="B37" s="26"/>
      <c r="C37" s="27"/>
      <c r="D37" s="28"/>
      <c r="E37" s="26"/>
      <c r="F37" s="27"/>
      <c r="G37" s="38"/>
    </row>
    <row r="38" spans="1:7" ht="12.75">
      <c r="A38" s="219"/>
      <c r="B38" s="26"/>
      <c r="C38" s="27"/>
      <c r="D38" s="28"/>
      <c r="E38" s="26"/>
      <c r="F38" s="27"/>
      <c r="G38" s="38"/>
    </row>
    <row r="39" spans="1:7" ht="12.75">
      <c r="A39" s="25"/>
      <c r="B39" s="26"/>
      <c r="C39" s="27"/>
      <c r="D39" s="28"/>
      <c r="E39" s="26"/>
      <c r="F39" s="27"/>
      <c r="G39" s="38"/>
    </row>
    <row r="40" spans="1:7" ht="12.75">
      <c r="A40" s="25"/>
      <c r="B40" s="26"/>
      <c r="C40" s="27"/>
      <c r="D40" s="28"/>
      <c r="E40" s="26"/>
      <c r="F40" s="27"/>
      <c r="G40" s="38"/>
    </row>
    <row r="41" spans="1:7" ht="12.75">
      <c r="A41" s="25"/>
      <c r="B41" s="26"/>
      <c r="C41" s="27"/>
      <c r="D41" s="28"/>
      <c r="E41" s="26"/>
      <c r="F41" s="27"/>
      <c r="G41" s="38"/>
    </row>
    <row r="42" spans="1:7" ht="12.75">
      <c r="A42" s="25"/>
      <c r="B42" s="26"/>
      <c r="C42" s="27"/>
      <c r="D42" s="28"/>
      <c r="E42" s="26"/>
      <c r="F42" s="27"/>
      <c r="G42" s="38"/>
    </row>
    <row r="43" spans="1:7" ht="12.75">
      <c r="A43" s="34"/>
      <c r="B43" s="26"/>
      <c r="C43" s="27"/>
      <c r="D43" s="28"/>
      <c r="E43" s="26"/>
      <c r="F43" s="27"/>
      <c r="G43" s="38"/>
    </row>
    <row r="44" spans="1:7" ht="12.75">
      <c r="A44" s="204"/>
      <c r="B44" s="205"/>
      <c r="C44" s="205"/>
      <c r="D44" s="205"/>
      <c r="E44" s="205"/>
      <c r="F44" s="205"/>
      <c r="G44" s="38"/>
    </row>
    <row r="45" spans="1:7" ht="12.75">
      <c r="A45" s="204"/>
      <c r="B45" s="205"/>
      <c r="C45" s="205"/>
      <c r="D45" s="205"/>
      <c r="E45" s="205"/>
      <c r="F45" s="205"/>
      <c r="G45" s="38"/>
    </row>
    <row r="46" spans="1:7" ht="12.75">
      <c r="A46" s="27"/>
      <c r="B46" s="26"/>
      <c r="C46" s="27"/>
      <c r="D46" s="28"/>
      <c r="E46" s="26"/>
      <c r="F46" s="27"/>
      <c r="G46" s="38"/>
    </row>
    <row r="47" spans="1:7" ht="12.75">
      <c r="A47" s="27"/>
      <c r="B47" s="26"/>
      <c r="C47" s="27"/>
      <c r="D47" s="28"/>
      <c r="E47" s="26"/>
      <c r="F47" s="27"/>
      <c r="G47" s="38"/>
    </row>
    <row r="48" spans="1:7" ht="12.75">
      <c r="A48" s="27"/>
      <c r="B48" s="26"/>
      <c r="C48" s="27"/>
      <c r="D48" s="28"/>
      <c r="E48" s="26"/>
      <c r="F48" s="27"/>
      <c r="G48" s="38"/>
    </row>
    <row r="49" spans="1:7" ht="12.75">
      <c r="A49" s="27"/>
      <c r="B49" s="26"/>
      <c r="C49" s="27"/>
      <c r="D49" s="28"/>
      <c r="E49" s="26"/>
      <c r="F49" s="27"/>
      <c r="G49" s="38"/>
    </row>
    <row r="50" spans="1:7" ht="12.75">
      <c r="A50" s="27"/>
      <c r="B50" s="26"/>
      <c r="C50" s="27"/>
      <c r="D50" s="28"/>
      <c r="E50" s="26"/>
      <c r="F50" s="27"/>
      <c r="G50" s="26"/>
    </row>
    <row r="51" spans="1:7" ht="12.75">
      <c r="A51" s="27"/>
      <c r="B51" s="26"/>
      <c r="C51" s="27"/>
      <c r="D51" s="28"/>
      <c r="E51" s="26"/>
      <c r="F51" s="27"/>
      <c r="G51" s="26"/>
    </row>
    <row r="52" spans="1:7" ht="12.75">
      <c r="A52" s="27"/>
      <c r="B52" s="26"/>
      <c r="C52" s="27"/>
      <c r="D52" s="28"/>
      <c r="E52" s="26"/>
      <c r="F52" s="27"/>
      <c r="G52" s="26"/>
    </row>
    <row r="53" spans="1:7" ht="12.75">
      <c r="A53" s="27"/>
      <c r="B53" s="26"/>
      <c r="C53" s="27"/>
      <c r="D53" s="28"/>
      <c r="E53" s="26"/>
      <c r="F53" s="27"/>
      <c r="G53" s="26"/>
    </row>
    <row r="54" spans="1:7" ht="12.75">
      <c r="A54" s="36"/>
      <c r="B54" s="37"/>
      <c r="C54" s="37"/>
      <c r="D54" s="37"/>
      <c r="E54" s="38"/>
      <c r="F54" s="38"/>
      <c r="G54" s="26"/>
    </row>
    <row r="55" spans="1:7" ht="12.75">
      <c r="A55" s="36"/>
      <c r="B55" s="37"/>
      <c r="C55" s="37"/>
      <c r="D55" s="37"/>
      <c r="E55" s="38"/>
      <c r="F55" s="38"/>
      <c r="G55" s="38"/>
    </row>
    <row r="56" spans="1:7" ht="12.75">
      <c r="A56" s="36"/>
      <c r="B56" s="37"/>
      <c r="C56" s="37"/>
      <c r="D56" s="37"/>
      <c r="E56" s="38"/>
      <c r="F56" s="38"/>
      <c r="G56" s="38"/>
    </row>
    <row r="57" spans="1:7" ht="12.75">
      <c r="A57" s="36"/>
      <c r="B57" s="37"/>
      <c r="C57" s="37"/>
      <c r="D57" s="37"/>
      <c r="E57" s="38"/>
      <c r="F57" s="38"/>
      <c r="G57" s="38"/>
    </row>
  </sheetData>
  <sheetProtection/>
  <mergeCells count="42">
    <mergeCell ref="A10:A11"/>
    <mergeCell ref="A12:A15"/>
    <mergeCell ref="E12:E15"/>
    <mergeCell ref="B16:B17"/>
    <mergeCell ref="E10:E11"/>
    <mergeCell ref="A18:A19"/>
    <mergeCell ref="D18:D19"/>
    <mergeCell ref="E16:E17"/>
    <mergeCell ref="C18:C19"/>
    <mergeCell ref="B2:I2"/>
    <mergeCell ref="B3:I3"/>
    <mergeCell ref="B9:F9"/>
    <mergeCell ref="D5:I5"/>
    <mergeCell ref="C16:C17"/>
    <mergeCell ref="D16:D17"/>
    <mergeCell ref="E25:E26"/>
    <mergeCell ref="D10:D11"/>
    <mergeCell ref="B18:B19"/>
    <mergeCell ref="D21:D24"/>
    <mergeCell ref="E21:E24"/>
    <mergeCell ref="D12:D15"/>
    <mergeCell ref="E18:E19"/>
    <mergeCell ref="A35:A38"/>
    <mergeCell ref="C25:C26"/>
    <mergeCell ref="B12:B15"/>
    <mergeCell ref="C12:C15"/>
    <mergeCell ref="A25:A26"/>
    <mergeCell ref="B25:B26"/>
    <mergeCell ref="B32:F32"/>
    <mergeCell ref="A33:A34"/>
    <mergeCell ref="F33:F34"/>
    <mergeCell ref="D25:D26"/>
    <mergeCell ref="A44:A45"/>
    <mergeCell ref="B44:F44"/>
    <mergeCell ref="B45:F45"/>
    <mergeCell ref="A21:A24"/>
    <mergeCell ref="B21:B24"/>
    <mergeCell ref="B10:B11"/>
    <mergeCell ref="C10:C11"/>
    <mergeCell ref="A16:A17"/>
    <mergeCell ref="B20:I20"/>
    <mergeCell ref="C21:C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6">
      <selection activeCell="E27" sqref="E27"/>
    </sheetView>
  </sheetViews>
  <sheetFormatPr defaultColWidth="9.140625" defaultRowHeight="12.75"/>
  <cols>
    <col min="1" max="1" width="7.421875" style="2" customWidth="1"/>
    <col min="2" max="2" width="44.00390625" style="5" customWidth="1"/>
    <col min="3" max="3" width="13.57421875" style="5" customWidth="1"/>
    <col min="4" max="4" width="17.7109375" style="5" customWidth="1"/>
    <col min="5" max="5" width="17.7109375" style="6" customWidth="1"/>
    <col min="6" max="7" width="16.28125" style="6" customWidth="1"/>
    <col min="8" max="8" width="42.421875" style="6" customWidth="1"/>
    <col min="9" max="12" width="9.140625" style="1" customWidth="1"/>
  </cols>
  <sheetData>
    <row r="1" ht="12.75">
      <c r="H1" s="7" t="s">
        <v>98</v>
      </c>
    </row>
    <row r="2" spans="2:8" ht="12.75">
      <c r="B2" s="162" t="s">
        <v>46</v>
      </c>
      <c r="C2" s="162"/>
      <c r="D2" s="162"/>
      <c r="E2" s="162"/>
      <c r="F2" s="162"/>
      <c r="G2" s="162"/>
      <c r="H2" s="162"/>
    </row>
    <row r="3" spans="2:8" ht="12.75">
      <c r="B3" s="162" t="s">
        <v>142</v>
      </c>
      <c r="C3" s="162"/>
      <c r="D3" s="162"/>
      <c r="E3" s="162"/>
      <c r="F3" s="162"/>
      <c r="G3" s="162"/>
      <c r="H3" s="162"/>
    </row>
    <row r="5" spans="2:9" ht="31.5" customHeight="1">
      <c r="B5" s="3" t="s">
        <v>1</v>
      </c>
      <c r="D5" s="164" t="s">
        <v>56</v>
      </c>
      <c r="E5" s="165"/>
      <c r="F5" s="165"/>
      <c r="G5" s="165"/>
      <c r="H5" s="165"/>
      <c r="I5" s="53"/>
    </row>
    <row r="6" spans="2:9" ht="15.75">
      <c r="B6" s="3" t="s">
        <v>2</v>
      </c>
      <c r="D6" s="11" t="s">
        <v>139</v>
      </c>
      <c r="I6" s="6"/>
    </row>
    <row r="7" ht="13.5" thickBot="1"/>
    <row r="8" spans="1:8" ht="31.5" customHeight="1" thickBot="1">
      <c r="A8" s="202" t="s">
        <v>28</v>
      </c>
      <c r="B8" s="163" t="s">
        <v>48</v>
      </c>
      <c r="C8" s="163" t="s">
        <v>49</v>
      </c>
      <c r="D8" s="239" t="s">
        <v>51</v>
      </c>
      <c r="E8" s="240"/>
      <c r="F8" s="163" t="s">
        <v>52</v>
      </c>
      <c r="G8" s="163" t="s">
        <v>53</v>
      </c>
      <c r="H8" s="163" t="s">
        <v>54</v>
      </c>
    </row>
    <row r="9" spans="1:8" ht="42" customHeight="1" thickBot="1">
      <c r="A9" s="202"/>
      <c r="B9" s="163"/>
      <c r="C9" s="163"/>
      <c r="D9" s="9" t="s">
        <v>50</v>
      </c>
      <c r="E9" s="9" t="s">
        <v>55</v>
      </c>
      <c r="F9" s="163"/>
      <c r="G9" s="163"/>
      <c r="H9" s="163"/>
    </row>
    <row r="10" spans="1:8" ht="25.5" customHeight="1" thickBot="1">
      <c r="A10" s="241" t="s">
        <v>91</v>
      </c>
      <c r="B10" s="242"/>
      <c r="C10" s="242"/>
      <c r="D10" s="242"/>
      <c r="E10" s="242"/>
      <c r="F10" s="242"/>
      <c r="G10" s="242"/>
      <c r="H10" s="243"/>
    </row>
    <row r="11" spans="1:8" ht="50.25" customHeight="1">
      <c r="A11" s="238">
        <v>1.1</v>
      </c>
      <c r="B11" s="43" t="s">
        <v>85</v>
      </c>
      <c r="C11" s="60" t="s">
        <v>90</v>
      </c>
      <c r="D11" s="44">
        <v>16187.4</v>
      </c>
      <c r="E11" s="44">
        <v>6413</v>
      </c>
      <c r="F11" s="61">
        <f>E11-D11</f>
        <v>-9774.4</v>
      </c>
      <c r="G11" s="62">
        <f>E11*100/D11</f>
        <v>39.61723315665271</v>
      </c>
      <c r="H11" s="63"/>
    </row>
    <row r="12" spans="1:8" ht="50.25" customHeight="1" thickBot="1">
      <c r="A12" s="237"/>
      <c r="B12" s="78" t="s">
        <v>89</v>
      </c>
      <c r="C12" s="74" t="s">
        <v>47</v>
      </c>
      <c r="D12" s="79">
        <v>22</v>
      </c>
      <c r="E12" s="79">
        <v>23</v>
      </c>
      <c r="F12" s="66">
        <f>E12-D12</f>
        <v>1</v>
      </c>
      <c r="G12" s="67">
        <f>E12*100/D12</f>
        <v>104.54545454545455</v>
      </c>
      <c r="H12" s="75"/>
    </row>
    <row r="13" spans="1:8" ht="50.25" customHeight="1">
      <c r="A13" s="238">
        <v>1.2</v>
      </c>
      <c r="B13" s="54" t="s">
        <v>75</v>
      </c>
      <c r="C13" s="60" t="s">
        <v>92</v>
      </c>
      <c r="D13" s="80">
        <v>100</v>
      </c>
      <c r="E13" s="80">
        <v>16</v>
      </c>
      <c r="F13" s="61">
        <f aca="true" t="shared" si="0" ref="F13:F20">E13-D13</f>
        <v>-84</v>
      </c>
      <c r="G13" s="81">
        <f aca="true" t="shared" si="1" ref="G13:G20">E13*100/D13</f>
        <v>16</v>
      </c>
      <c r="H13" s="63"/>
    </row>
    <row r="14" spans="1:8" ht="50.25" customHeight="1">
      <c r="A14" s="236"/>
      <c r="B14" s="52" t="s">
        <v>76</v>
      </c>
      <c r="C14" s="59" t="s">
        <v>92</v>
      </c>
      <c r="D14" s="24">
        <v>100</v>
      </c>
      <c r="E14" s="24">
        <v>39</v>
      </c>
      <c r="F14" s="57">
        <f t="shared" si="0"/>
        <v>-61</v>
      </c>
      <c r="G14" s="58">
        <f t="shared" si="1"/>
        <v>39</v>
      </c>
      <c r="H14" s="64"/>
    </row>
    <row r="15" spans="1:8" ht="50.25" customHeight="1">
      <c r="A15" s="236"/>
      <c r="B15" s="52" t="s">
        <v>77</v>
      </c>
      <c r="C15" s="59" t="s">
        <v>92</v>
      </c>
      <c r="D15" s="24">
        <v>200</v>
      </c>
      <c r="E15" s="24">
        <v>446</v>
      </c>
      <c r="F15" s="57">
        <f t="shared" si="0"/>
        <v>246</v>
      </c>
      <c r="G15" s="58">
        <f t="shared" si="1"/>
        <v>223</v>
      </c>
      <c r="H15" s="64"/>
    </row>
    <row r="16" spans="1:8" ht="50.25" customHeight="1" thickBot="1">
      <c r="A16" s="237"/>
      <c r="B16" s="73" t="s">
        <v>88</v>
      </c>
      <c r="C16" s="74" t="s">
        <v>90</v>
      </c>
      <c r="D16" s="29">
        <v>16470</v>
      </c>
      <c r="E16" s="29">
        <v>6526</v>
      </c>
      <c r="F16" s="66">
        <f t="shared" si="0"/>
        <v>-9944</v>
      </c>
      <c r="G16" s="72">
        <f t="shared" si="1"/>
        <v>39.62355798421372</v>
      </c>
      <c r="H16" s="75"/>
    </row>
    <row r="17" spans="1:8" ht="50.25" customHeight="1">
      <c r="A17" s="238">
        <v>1.3</v>
      </c>
      <c r="B17" s="54" t="s">
        <v>80</v>
      </c>
      <c r="C17" s="60" t="s">
        <v>92</v>
      </c>
      <c r="D17" s="80">
        <v>123</v>
      </c>
      <c r="E17" s="80">
        <v>524</v>
      </c>
      <c r="F17" s="61">
        <f t="shared" si="0"/>
        <v>401</v>
      </c>
      <c r="G17" s="62">
        <f t="shared" si="1"/>
        <v>426.0162601626016</v>
      </c>
      <c r="H17" s="63"/>
    </row>
    <row r="18" spans="1:8" ht="50.25" customHeight="1" thickBot="1">
      <c r="A18" s="237"/>
      <c r="B18" s="73" t="s">
        <v>87</v>
      </c>
      <c r="C18" s="74" t="s">
        <v>90</v>
      </c>
      <c r="D18" s="29">
        <v>9720</v>
      </c>
      <c r="E18" s="29">
        <v>2505</v>
      </c>
      <c r="F18" s="66">
        <f t="shared" si="0"/>
        <v>-7215</v>
      </c>
      <c r="G18" s="67">
        <f t="shared" si="1"/>
        <v>25.771604938271604</v>
      </c>
      <c r="H18" s="75"/>
    </row>
    <row r="19" spans="1:8" ht="50.25" customHeight="1">
      <c r="A19" s="238">
        <v>1.4</v>
      </c>
      <c r="B19" s="55" t="s">
        <v>83</v>
      </c>
      <c r="C19" s="76" t="s">
        <v>92</v>
      </c>
      <c r="D19" s="56">
        <v>3</v>
      </c>
      <c r="E19" s="56">
        <v>3</v>
      </c>
      <c r="F19" s="71">
        <f t="shared" si="0"/>
        <v>0</v>
      </c>
      <c r="G19" s="72">
        <f t="shared" si="1"/>
        <v>100</v>
      </c>
      <c r="H19" s="77"/>
    </row>
    <row r="20" spans="1:8" ht="50.25" customHeight="1" thickBot="1">
      <c r="A20" s="237"/>
      <c r="B20" s="30" t="s">
        <v>84</v>
      </c>
      <c r="C20" s="74" t="s">
        <v>92</v>
      </c>
      <c r="D20" s="29">
        <v>40</v>
      </c>
      <c r="E20" s="29">
        <v>42</v>
      </c>
      <c r="F20" s="66">
        <f t="shared" si="0"/>
        <v>2</v>
      </c>
      <c r="G20" s="67">
        <f t="shared" si="1"/>
        <v>105</v>
      </c>
      <c r="H20" s="75"/>
    </row>
    <row r="21" spans="1:8" ht="25.5" customHeight="1" thickBot="1">
      <c r="A21" s="244" t="s">
        <v>93</v>
      </c>
      <c r="B21" s="245"/>
      <c r="C21" s="245"/>
      <c r="D21" s="245"/>
      <c r="E21" s="245"/>
      <c r="F21" s="245"/>
      <c r="G21" s="245"/>
      <c r="H21" s="246"/>
    </row>
    <row r="22" spans="1:8" ht="53.25" customHeight="1">
      <c r="A22" s="247" t="s">
        <v>94</v>
      </c>
      <c r="B22" s="54" t="s">
        <v>75</v>
      </c>
      <c r="C22" s="60" t="s">
        <v>92</v>
      </c>
      <c r="D22" s="40">
        <v>100</v>
      </c>
      <c r="E22" s="80">
        <v>26</v>
      </c>
      <c r="F22" s="61">
        <f aca="true" t="shared" si="2" ref="F22:F27">E22-D22</f>
        <v>-74</v>
      </c>
      <c r="G22" s="62">
        <f aca="true" t="shared" si="3" ref="G22:G27">E22*100/D22</f>
        <v>26</v>
      </c>
      <c r="H22" s="63"/>
    </row>
    <row r="23" spans="1:8" ht="53.25" customHeight="1">
      <c r="A23" s="248"/>
      <c r="B23" s="52" t="s">
        <v>76</v>
      </c>
      <c r="C23" s="59" t="s">
        <v>92</v>
      </c>
      <c r="D23" s="31">
        <v>100</v>
      </c>
      <c r="E23" s="24">
        <v>35</v>
      </c>
      <c r="F23" s="57">
        <f t="shared" si="2"/>
        <v>-65</v>
      </c>
      <c r="G23" s="58">
        <f t="shared" si="3"/>
        <v>35</v>
      </c>
      <c r="H23" s="64"/>
    </row>
    <row r="24" spans="1:8" ht="53.25" customHeight="1">
      <c r="A24" s="248"/>
      <c r="B24" s="52" t="s">
        <v>77</v>
      </c>
      <c r="C24" s="59" t="s">
        <v>92</v>
      </c>
      <c r="D24" s="31">
        <v>200</v>
      </c>
      <c r="E24" s="24">
        <v>690</v>
      </c>
      <c r="F24" s="57">
        <f t="shared" si="2"/>
        <v>490</v>
      </c>
      <c r="G24" s="58">
        <f t="shared" si="3"/>
        <v>345</v>
      </c>
      <c r="H24" s="64"/>
    </row>
    <row r="25" spans="1:8" ht="53.25" customHeight="1" thickBot="1">
      <c r="A25" s="249"/>
      <c r="B25" s="73" t="s">
        <v>86</v>
      </c>
      <c r="C25" s="74" t="s">
        <v>90</v>
      </c>
      <c r="D25" s="41">
        <v>16470</v>
      </c>
      <c r="E25" s="41">
        <v>16480</v>
      </c>
      <c r="F25" s="66">
        <f t="shared" si="2"/>
        <v>10</v>
      </c>
      <c r="G25" s="67">
        <f t="shared" si="3"/>
        <v>100.06071645415908</v>
      </c>
      <c r="H25" s="75"/>
    </row>
    <row r="26" spans="1:8" ht="24">
      <c r="A26" s="236">
        <v>2.2</v>
      </c>
      <c r="B26" s="69" t="s">
        <v>80</v>
      </c>
      <c r="C26" s="70" t="s">
        <v>92</v>
      </c>
      <c r="D26" s="84">
        <v>123</v>
      </c>
      <c r="E26" s="84">
        <v>524</v>
      </c>
      <c r="F26" s="85">
        <f t="shared" si="2"/>
        <v>401</v>
      </c>
      <c r="G26" s="86">
        <f t="shared" si="3"/>
        <v>426.0162601626016</v>
      </c>
      <c r="H26" s="87"/>
    </row>
    <row r="27" spans="1:8" ht="24.75" thickBot="1">
      <c r="A27" s="237"/>
      <c r="B27" s="30" t="s">
        <v>87</v>
      </c>
      <c r="C27" s="65" t="s">
        <v>90</v>
      </c>
      <c r="D27" s="41">
        <v>9720</v>
      </c>
      <c r="E27" s="41">
        <v>9711</v>
      </c>
      <c r="F27" s="66">
        <f t="shared" si="2"/>
        <v>-9</v>
      </c>
      <c r="G27" s="67">
        <f t="shared" si="3"/>
        <v>99.9074074074074</v>
      </c>
      <c r="H27" s="68"/>
    </row>
  </sheetData>
  <sheetProtection/>
  <mergeCells count="18">
    <mergeCell ref="B2:H2"/>
    <mergeCell ref="B3:H3"/>
    <mergeCell ref="A22:A25"/>
    <mergeCell ref="A8:A9"/>
    <mergeCell ref="B8:B9"/>
    <mergeCell ref="C8:C9"/>
    <mergeCell ref="F8:F9"/>
    <mergeCell ref="G8:G9"/>
    <mergeCell ref="H8:H9"/>
    <mergeCell ref="A26:A27"/>
    <mergeCell ref="A11:A12"/>
    <mergeCell ref="A13:A16"/>
    <mergeCell ref="A17:A18"/>
    <mergeCell ref="A19:A20"/>
    <mergeCell ref="D5:H5"/>
    <mergeCell ref="D8:E8"/>
    <mergeCell ref="A10:H10"/>
    <mergeCell ref="A21:H2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STAVR</cp:lastModifiedBy>
  <cp:lastPrinted>2017-07-20T08:29:42Z</cp:lastPrinted>
  <dcterms:created xsi:type="dcterms:W3CDTF">1996-10-08T23:32:33Z</dcterms:created>
  <dcterms:modified xsi:type="dcterms:W3CDTF">2017-07-21T05:03:14Z</dcterms:modified>
  <cp:category/>
  <cp:version/>
  <cp:contentType/>
  <cp:contentStatus/>
</cp:coreProperties>
</file>