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орма 1" sheetId="1" r:id="rId1"/>
    <sheet name="форма 2" sheetId="2" r:id="rId2"/>
    <sheet name="форма 3" sheetId="3" r:id="rId3"/>
    <sheet name="форма 6" sheetId="4" r:id="rId4"/>
    <sheet name="форма 7" sheetId="5" r:id="rId5"/>
  </sheets>
  <definedNames>
    <definedName name="_xlnm.Print_Area" localSheetId="2">'форма 3'!$A$1:$I$18</definedName>
    <definedName name="_xlnm.Print_Area" localSheetId="4">'форма 7'!$A$1:$E$12</definedName>
  </definedNames>
  <calcPr fullCalcOnLoad="1"/>
</workbook>
</file>

<file path=xl/sharedStrings.xml><?xml version="1.0" encoding="utf-8"?>
<sst xmlns="http://schemas.openxmlformats.org/spreadsheetml/2006/main" count="271" uniqueCount="132">
  <si>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</si>
  <si>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</si>
  <si>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</si>
  <si>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Исполнительно-распорядительный орган местного самоуправления – администрация города Горно-Алтайска</t>
  </si>
  <si>
    <t>Статус</t>
  </si>
  <si>
    <t>Код муниципальной программы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</si>
  <si>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</si>
  <si>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</si>
  <si>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</si>
  <si>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</si>
  <si>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</si>
  <si>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</si>
  <si>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</si>
  <si>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</si>
  <si>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</si>
  <si>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</si>
  <si>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</si>
  <si>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</si>
  <si>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</si>
  <si>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1.1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</si>
  <si>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</si>
  <si>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</si>
  <si>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</si>
  <si>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</si>
  <si>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</si>
  <si>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</si>
  <si>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</si>
  <si>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программе), тыс.рублей</t>
  </si>
  <si>
    <t>Фактичесские расходы на отчетную дату</t>
  </si>
  <si>
    <t>Форма 2</t>
  </si>
  <si>
    <t>Отчет о расходах на реализацию целей муниципальной программы</t>
  </si>
  <si>
    <t>Форма 3</t>
  </si>
  <si>
    <t>Наименование подпрограммы, основного мероприятия</t>
  </si>
  <si>
    <t>Ответсвенный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</si>
  <si>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</si>
  <si>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</si>
  <si>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</si>
  <si>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</si>
  <si>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2014 - 2019 годы</t>
  </si>
  <si>
    <t>Отчет о выполнении основных мероприятий муниципальной</t>
  </si>
  <si>
    <t>Прирост количества СМСП, осуществляющих деятельность на территории города Горно-Алтайска</t>
  </si>
  <si>
    <t>%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</si>
  <si>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</si>
  <si>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</si>
  <si>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</si>
  <si>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</si>
  <si>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</si>
  <si>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</si>
  <si>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</si>
  <si>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</si>
  <si>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«Развитие экономического потенциала и предпринимательства в муниципальном образовании «Город Горно-Алтайск» на 2014-2019 годы»</t>
  </si>
  <si>
    <t>Развитие экономического потенциала и предпринимательства в муниципального образования «Город Горно-Алтайск» на 2014-2019 годы»</t>
  </si>
  <si>
    <t>Муниципальная программа  "Развитие экономического потенциала и предпринимательства в муниципального образования «Город Горно-Алтайск» на 2014-2019 годы»</t>
  </si>
  <si>
    <t>Отчет о долстигнутых значениях целевых показателей муниципальной</t>
  </si>
  <si>
    <t>Форма 6</t>
  </si>
  <si>
    <t>Администратор муниципальной программы</t>
  </si>
  <si>
    <t>Наименование муниципальной программы, подпрограммы, обеспечивающей подпрограммы, основного мероприятия</t>
  </si>
  <si>
    <t>Расходы бюджета муниципального образования «Город Горно-Алтайск», тыс. рублей</t>
  </si>
  <si>
    <t>МП1</t>
  </si>
  <si>
    <t>ПП2</t>
  </si>
  <si>
    <t>ОМ3</t>
  </si>
  <si>
    <t>М4</t>
  </si>
  <si>
    <t>ГРБС5</t>
  </si>
  <si>
    <t>РЗ6</t>
  </si>
  <si>
    <t>ПР7</t>
  </si>
  <si>
    <t>ЦС8</t>
  </si>
  <si>
    <t>ВР9</t>
  </si>
  <si>
    <t>Развитие экономического потенциала и предпринимательства муниципального образования «Город Горно-Алтайск» на 2014-2019 годы</t>
  </si>
  <si>
    <t>Исполнительно-распорядительный орган местного самоуправления – администрация города Горно-Алтайска (далее – Администрация города Горно-Алтайска)</t>
  </si>
  <si>
    <t>Развитие предпринимательства в муниципальном образовании «Город Горно-Алтайск» на 2014-2019 годы</t>
  </si>
  <si>
    <t xml:space="preserve">Администрация города Горно-Алтайска </t>
  </si>
  <si>
    <t>Основное мероприятие 1</t>
  </si>
  <si>
    <t>Отдел экономики</t>
  </si>
  <si>
    <t>Отдел экономики и трудовых отношений Администрации города Горно-Алтайска (далее - Отдел экономики)</t>
  </si>
  <si>
    <t>Прирост объема налоговых поступлений в бюджет муниципального образования «Город Горно-Алтайск» от субъектов малого и среднего предпринимательства города Горно-Алтайска</t>
  </si>
  <si>
    <t>Прирост инвестиций в основной капитал по городу Горно-Алтайск</t>
  </si>
  <si>
    <t>% к отчетному году</t>
  </si>
  <si>
    <t>Подпрограмма «Развитие предпринимательства в муниципальном образовании «Город Горно-Алтайск» на 2014-2019 годы</t>
  </si>
  <si>
    <t>Количество субъектов малого и среднего предпринимательств (далее – СМСП) в расчете на 1 тыс. человек населения муниципального образования «Город Горно-Алтайск</t>
  </si>
  <si>
    <t>ед.</t>
  </si>
  <si>
    <t>Доля среднесписочной численности работников (без внешних совместителей), занятых у СМСП муниципального образования «Город Горно-Алтайск»</t>
  </si>
  <si>
    <t>Доля вновь созданных СМСП от общего числа СМСП муниципального образования «Город Горно-Алтайск»</t>
  </si>
  <si>
    <t>Оборот СМСП к показателю 2014 года</t>
  </si>
  <si>
    <t>Количество СМСП города Горно-Алтайска, получивших государственную поддержку</t>
  </si>
  <si>
    <t>1.1.</t>
  </si>
  <si>
    <t>1.2.</t>
  </si>
  <si>
    <t>1.3.</t>
  </si>
  <si>
    <t>1.4.</t>
  </si>
  <si>
    <t>1.5.</t>
  </si>
  <si>
    <t>1.6.</t>
  </si>
  <si>
    <t>Прирост объема налоговых поступлений в бюджет муниципального образования «Город Горно-Алтайск» от субъектов малого и среднего предпринимательства города Горно-Алтайска (% к отчетному году)</t>
  </si>
  <si>
    <t>Процент выполнения целевого показателя, для достижения которого реализуется основное мероприятие</t>
  </si>
  <si>
    <t>Сведения о внесенных в муниципальную программу</t>
  </si>
  <si>
    <t>Номер</t>
  </si>
  <si>
    <t>Постановление Администрации города Горно-Алтайска</t>
  </si>
  <si>
    <t>...</t>
  </si>
  <si>
    <t xml:space="preserve">Вид нормативного правового акта </t>
  </si>
  <si>
    <t xml:space="preserve">Дата принятия </t>
  </si>
  <si>
    <t>Суть изменения (краткое изложение)</t>
  </si>
  <si>
    <t>Форма 7</t>
  </si>
  <si>
    <t>Обеспечивающая программа</t>
  </si>
  <si>
    <t>х</t>
  </si>
  <si>
    <t>01</t>
  </si>
  <si>
    <t>Основное мероприятие</t>
  </si>
  <si>
    <t>012</t>
  </si>
  <si>
    <t>01101S0005</t>
  </si>
  <si>
    <t>04</t>
  </si>
  <si>
    <t>0110100001</t>
  </si>
  <si>
    <t>0110100002</t>
  </si>
  <si>
    <t>0110100003</t>
  </si>
  <si>
    <t>0110100004</t>
  </si>
  <si>
    <t>0110100005</t>
  </si>
  <si>
    <t>0110200000</t>
  </si>
  <si>
    <t>2017 год</t>
  </si>
  <si>
    <t>13</t>
  </si>
  <si>
    <t>7</t>
  </si>
  <si>
    <t>59,5</t>
  </si>
  <si>
    <t>1,7</t>
  </si>
  <si>
    <t>6,1</t>
  </si>
  <si>
    <t>10.01.2017 г.</t>
  </si>
  <si>
    <t xml:space="preserve">Приведение в соответствие действующей структуре исполнительно-распорядительного органа местного самоуправления – администрации города Горно-Алтайска. </t>
  </si>
  <si>
    <t>23.01.2017 г.</t>
  </si>
  <si>
    <t>Приведение в соответствие с постановлением Администрации города Горно-Алтайска от 30 сентября 2016 года № 101 «О внесении изменений в постановление Администрации города Горно-Алтайска от 23 июня 2014 года № 49», согласно которому ведомственные целевые программы с 2017 года отменяются, и мероприятия которые были раньше в ведомственных целевых программах, будут включены в муниципальную программу.
Корректировка расходов по программным мероприятиям муниципальной программы в соответствии с бюджетом.
Корректировка состава и значений целевых показателей
муниципальной программы.</t>
  </si>
  <si>
    <t xml:space="preserve">08.11.2017 г. </t>
  </si>
  <si>
    <t>Приведение приложения № 6 к муниципальной программе в соответствие с постановлением Правительства РФ от 6 сентября 2016 года № 887 «Об общих требованиях к нормативным правовым актам, муниципальным правовым актам, регулирующим 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услуг», согласно которому установлены новые требования к правовым актам, регулирующим предоставление субсидий юридическим лицам, индивидуальным предпринимателям.
Корректировка расходов по отдельным программным мероприятиям муниципальной программы.</t>
  </si>
  <si>
    <t>«Развитие экономического потенциала и предпринимательства в муниципальном образовании «Город Горно-Алтайск» 
на 2014 - 2019 годы»</t>
  </si>
  <si>
    <t>Развитие предпринимательства в муниципальном образовании "Город Горно-Алтайск"</t>
  </si>
  <si>
    <t>программы по состоянию на 01.01.2018 года</t>
  </si>
  <si>
    <t>Прирост инвестиций в основной капитал по городу Горно-Алтайск 
(% к отчетному году)</t>
  </si>
  <si>
    <t>изменениях по состоянию на 01.01.2018</t>
  </si>
  <si>
    <t>за счет всех источников финансирования по состоянию на 01.01.2018 года</t>
  </si>
  <si>
    <t>на реализацию муниципальной программы по состоянию на 01.01.2018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</si>
</sst>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7" fontId="0" fillId="0" borderId="10" xfId="59" applyFont="1" applyBorder="1" applyAlignment="1">
      <alignment horizontal="center" vertical="center"/>
    </xf>
    <xf numFmtId="187" fontId="1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7" fontId="0" fillId="0" borderId="10" xfId="59" applyFont="1" applyBorder="1" applyAlignment="1">
      <alignment horizontal="left" vertical="center" wrapText="1"/>
    </xf>
    <xf numFmtId="49" fontId="0" fillId="0" borderId="10" xfId="59" applyNumberFormat="1" applyFont="1" applyBorder="1" applyAlignment="1">
      <alignment horizontal="center" vertical="center"/>
    </xf>
    <xf numFmtId="2" fontId="0" fillId="0" borderId="10" xfId="59" applyNumberFormat="1" applyFont="1" applyBorder="1" applyAlignment="1">
      <alignment horizontal="center" vertical="center"/>
    </xf>
    <xf numFmtId="2" fontId="0" fillId="0" borderId="10" xfId="59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3" fontId="0" fillId="0" borderId="0" xfId="0" applyNumberFormat="1" applyAlignment="1">
      <alignment horizontal="center"/>
    </xf>
    <xf numFmtId="187" fontId="0" fillId="0" borderId="10" xfId="59" applyFont="1" applyBorder="1" applyAlignment="1">
      <alignment horizontal="center" vertical="center" wrapText="1"/>
    </xf>
    <xf numFmtId="192" fontId="0" fillId="0" borderId="10" xfId="59" applyNumberFormat="1" applyFont="1" applyBorder="1" applyAlignment="1">
      <alignment horizontal="center" vertical="center"/>
    </xf>
    <xf numFmtId="187" fontId="0" fillId="0" borderId="10" xfId="59" applyFont="1" applyFill="1" applyBorder="1" applyAlignment="1">
      <alignment horizontal="center" vertical="center" wrapText="1"/>
    </xf>
    <xf numFmtId="187" fontId="0" fillId="0" borderId="10" xfId="59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59" applyNumberFormat="1" applyFont="1" applyFill="1" applyBorder="1" applyAlignment="1">
      <alignment horizontal="center" vertical="center"/>
    </xf>
    <xf numFmtId="192" fontId="0" fillId="0" borderId="10" xfId="59" applyNumberFormat="1" applyFont="1" applyFill="1" applyBorder="1" applyAlignment="1">
      <alignment horizontal="center" vertical="center"/>
    </xf>
    <xf numFmtId="2" fontId="0" fillId="0" borderId="10" xfId="59" applyNumberFormat="1" applyFont="1" applyFill="1" applyBorder="1" applyAlignment="1">
      <alignment horizontal="center" vertical="center" wrapText="1"/>
    </xf>
    <xf numFmtId="2" fontId="0" fillId="0" borderId="10" xfId="59" applyNumberFormat="1" applyFont="1" applyFill="1" applyBorder="1" applyAlignment="1">
      <alignment horizontal="center" vertical="center"/>
    </xf>
    <xf numFmtId="0" fontId="8" fillId="0" borderId="10" xfId="59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187" fontId="0" fillId="0" borderId="10" xfId="59" applyFont="1" applyFill="1" applyBorder="1" applyAlignment="1">
      <alignment horizontal="center" vertical="center"/>
    </xf>
    <xf numFmtId="1" fontId="0" fillId="0" borderId="10" xfId="59" applyNumberFormat="1" applyFont="1" applyFill="1" applyBorder="1" applyAlignment="1">
      <alignment horizontal="center" vertical="center"/>
    </xf>
    <xf numFmtId="1" fontId="0" fillId="0" borderId="10" xfId="59" applyNumberFormat="1" applyFont="1" applyBorder="1" applyAlignment="1">
      <alignment horizontal="center" vertical="center"/>
    </xf>
    <xf numFmtId="1" fontId="0" fillId="0" borderId="10" xfId="59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7" fontId="9" fillId="0" borderId="10" xfId="59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398"/>
  <sheetViews>
    <sheetView view="pageBreakPreview" zoomScale="70" zoomScaleNormal="80" zoomScaleSheetLayoutView="70" zoomScalePageLayoutView="0" workbookViewId="0" topLeftCell="A1">
      <selection activeCell="T9" sqref="T9"/>
    </sheetView>
  </sheetViews>
  <sheetFormatPr defaultColWidth="9.140625" defaultRowHeight="12.75"/>
  <cols>
    <col min="1" max="1" width="17.7109375" style="5" customWidth="1"/>
    <col min="2" max="2" width="28.421875" style="5" customWidth="1"/>
    <col min="3" max="3" width="26.7109375" style="5" customWidth="1"/>
    <col min="4" max="10" width="9.140625" style="6" customWidth="1"/>
    <col min="11" max="11" width="13.421875" style="6" customWidth="1"/>
    <col min="12" max="12" width="10.7109375" style="6" customWidth="1"/>
    <col min="13" max="13" width="15.140625" style="6" customWidth="1"/>
    <col min="14" max="14" width="12.140625" style="6" customWidth="1"/>
    <col min="15" max="15" width="11.421875" style="6" customWidth="1"/>
    <col min="16" max="16" width="11.28125" style="1" customWidth="1"/>
    <col min="17" max="17" width="10.57421875" style="1" customWidth="1"/>
    <col min="18" max="18" width="9.140625" style="1" customWidth="1"/>
  </cols>
  <sheetData>
    <row r="1" ht="14.25">
      <c r="Q1" s="27" t="s">
        <v>15</v>
      </c>
    </row>
    <row r="2" spans="1:15" ht="12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.75">
      <c r="A3" s="62" t="s">
        <v>131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6" spans="1:17" ht="36.75" customHeight="1">
      <c r="A6" s="64" t="s">
        <v>1</v>
      </c>
      <c r="B6" s="64"/>
      <c r="C6" s="64"/>
      <c r="D6" s="66" t="s">
        <v>125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8" customHeight="1">
      <c r="A7" s="65" t="s">
        <v>55</v>
      </c>
      <c r="B7" s="65"/>
      <c r="C7" s="65"/>
      <c r="D7" s="67" t="s">
        <v>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62.25" customHeight="1">
      <c r="A8" s="63" t="s">
        <v>4</v>
      </c>
      <c r="B8" s="63" t="s">
        <v>56</v>
      </c>
      <c r="C8" s="63" t="s">
        <v>17</v>
      </c>
      <c r="D8" s="63" t="s">
        <v>5</v>
      </c>
      <c r="E8" s="63"/>
      <c r="F8" s="63"/>
      <c r="G8" s="63"/>
      <c r="H8" s="63"/>
      <c r="I8" s="63"/>
      <c r="J8" s="63"/>
      <c r="K8" s="63"/>
      <c r="L8" s="63"/>
      <c r="M8" s="63" t="s">
        <v>57</v>
      </c>
      <c r="N8" s="63"/>
      <c r="O8" s="63"/>
      <c r="P8" s="68" t="s">
        <v>9</v>
      </c>
      <c r="Q8" s="68"/>
    </row>
    <row r="9" spans="1:17" ht="75.75" thickBot="1">
      <c r="A9" s="63"/>
      <c r="B9" s="63"/>
      <c r="C9" s="63"/>
      <c r="D9" s="23" t="s">
        <v>58</v>
      </c>
      <c r="E9" s="23" t="s">
        <v>59</v>
      </c>
      <c r="F9" s="24" t="s">
        <v>60</v>
      </c>
      <c r="G9" s="23" t="s">
        <v>61</v>
      </c>
      <c r="H9" s="23" t="s">
        <v>62</v>
      </c>
      <c r="I9" s="23" t="s">
        <v>63</v>
      </c>
      <c r="J9" s="23" t="s">
        <v>64</v>
      </c>
      <c r="K9" s="23" t="s">
        <v>65</v>
      </c>
      <c r="L9" s="23" t="s">
        <v>66</v>
      </c>
      <c r="M9" s="25" t="s">
        <v>6</v>
      </c>
      <c r="N9" s="25" t="s">
        <v>7</v>
      </c>
      <c r="O9" s="25" t="s">
        <v>8</v>
      </c>
      <c r="P9" s="25" t="s">
        <v>10</v>
      </c>
      <c r="Q9" s="25" t="s">
        <v>11</v>
      </c>
    </row>
    <row r="10" spans="1:17" ht="16.5" thickBot="1">
      <c r="A10" s="63" t="s">
        <v>12</v>
      </c>
      <c r="B10" s="63" t="s">
        <v>67</v>
      </c>
      <c r="C10" s="22" t="s">
        <v>14</v>
      </c>
      <c r="D10" s="49" t="s">
        <v>102</v>
      </c>
      <c r="E10" s="20">
        <v>0</v>
      </c>
      <c r="F10" s="20">
        <v>0</v>
      </c>
      <c r="G10" s="20">
        <v>0</v>
      </c>
      <c r="H10" s="20"/>
      <c r="I10" s="20"/>
      <c r="J10" s="20"/>
      <c r="K10" s="20"/>
      <c r="L10" s="20"/>
      <c r="M10" s="56">
        <f>M11</f>
        <v>1024</v>
      </c>
      <c r="N10" s="56">
        <f>N11</f>
        <v>1024</v>
      </c>
      <c r="O10" s="56">
        <f>O11</f>
        <v>1002.832</v>
      </c>
      <c r="P10" s="56">
        <f>O10*100/M10</f>
        <v>97.9328125</v>
      </c>
      <c r="Q10" s="56">
        <f>O10*100/N10</f>
        <v>97.9328125</v>
      </c>
    </row>
    <row r="11" spans="1:17" ht="110.25" customHeight="1" thickBot="1">
      <c r="A11" s="63"/>
      <c r="B11" s="63"/>
      <c r="C11" s="22" t="s">
        <v>68</v>
      </c>
      <c r="D11" s="49" t="s">
        <v>102</v>
      </c>
      <c r="E11" s="20">
        <v>0</v>
      </c>
      <c r="F11" s="20">
        <v>0</v>
      </c>
      <c r="G11" s="20">
        <v>0</v>
      </c>
      <c r="H11" s="49" t="s">
        <v>104</v>
      </c>
      <c r="I11" s="20"/>
      <c r="J11" s="20"/>
      <c r="K11" s="20"/>
      <c r="L11" s="20"/>
      <c r="M11" s="56">
        <f>M13</f>
        <v>1024</v>
      </c>
      <c r="N11" s="56">
        <f>N13</f>
        <v>1024</v>
      </c>
      <c r="O11" s="56">
        <f>O13</f>
        <v>1002.832</v>
      </c>
      <c r="P11" s="56">
        <f>O11*100/M11</f>
        <v>97.9328125</v>
      </c>
      <c r="Q11" s="56">
        <f>O11*100/N11</f>
        <v>97.9328125</v>
      </c>
    </row>
    <row r="12" spans="1:17" ht="30.75" thickBot="1">
      <c r="A12" s="61" t="s">
        <v>100</v>
      </c>
      <c r="B12" s="21" t="s">
        <v>101</v>
      </c>
      <c r="C12" s="22" t="s">
        <v>101</v>
      </c>
      <c r="D12" s="20" t="s">
        <v>101</v>
      </c>
      <c r="E12" s="20" t="s">
        <v>101</v>
      </c>
      <c r="F12" s="20" t="s">
        <v>101</v>
      </c>
      <c r="G12" s="20" t="s">
        <v>101</v>
      </c>
      <c r="H12" s="20" t="s">
        <v>101</v>
      </c>
      <c r="I12" s="20" t="s">
        <v>101</v>
      </c>
      <c r="J12" s="20" t="s">
        <v>101</v>
      </c>
      <c r="K12" s="20" t="s">
        <v>101</v>
      </c>
      <c r="L12" s="20" t="s">
        <v>101</v>
      </c>
      <c r="M12" s="56" t="s">
        <v>101</v>
      </c>
      <c r="N12" s="56" t="s">
        <v>101</v>
      </c>
      <c r="O12" s="56" t="s">
        <v>101</v>
      </c>
      <c r="P12" s="56" t="s">
        <v>101</v>
      </c>
      <c r="Q12" s="56" t="s">
        <v>101</v>
      </c>
    </row>
    <row r="13" spans="1:17" ht="95.25" thickBot="1">
      <c r="A13" s="21" t="s">
        <v>13</v>
      </c>
      <c r="B13" s="21" t="s">
        <v>69</v>
      </c>
      <c r="C13" s="22" t="s">
        <v>70</v>
      </c>
      <c r="D13" s="49" t="s">
        <v>102</v>
      </c>
      <c r="E13" s="20">
        <v>1</v>
      </c>
      <c r="F13" s="20">
        <v>0</v>
      </c>
      <c r="G13" s="20"/>
      <c r="H13" s="49" t="s">
        <v>104</v>
      </c>
      <c r="I13" s="26"/>
      <c r="J13" s="26"/>
      <c r="K13" s="26"/>
      <c r="L13" s="20"/>
      <c r="M13" s="56">
        <f>M14</f>
        <v>1024</v>
      </c>
      <c r="N13" s="56">
        <f>N14</f>
        <v>1024</v>
      </c>
      <c r="O13" s="56">
        <f>O14</f>
        <v>1002.832</v>
      </c>
      <c r="P13" s="56">
        <f>O13*100/M13</f>
        <v>97.9328125</v>
      </c>
      <c r="Q13" s="56">
        <f>O13*100/N13</f>
        <v>97.9328125</v>
      </c>
    </row>
    <row r="14" spans="1:17" ht="16.5" thickBot="1">
      <c r="A14" s="63" t="s">
        <v>103</v>
      </c>
      <c r="B14" s="63" t="s">
        <v>69</v>
      </c>
      <c r="C14" s="63" t="s">
        <v>72</v>
      </c>
      <c r="D14" s="60" t="s">
        <v>102</v>
      </c>
      <c r="E14" s="59">
        <v>1</v>
      </c>
      <c r="F14" s="59">
        <v>1</v>
      </c>
      <c r="G14" s="59"/>
      <c r="H14" s="49" t="s">
        <v>104</v>
      </c>
      <c r="I14" s="46"/>
      <c r="J14" s="46"/>
      <c r="K14" s="47"/>
      <c r="L14" s="59"/>
      <c r="M14" s="56">
        <f>SUM(M15:M27)</f>
        <v>1024</v>
      </c>
      <c r="N14" s="56">
        <f>SUM(N15:N27)</f>
        <v>1024</v>
      </c>
      <c r="O14" s="56">
        <f>SUM(O15:O27)</f>
        <v>1002.832</v>
      </c>
      <c r="P14" s="56">
        <f>O14*100/M14</f>
        <v>97.9328125</v>
      </c>
      <c r="Q14" s="56">
        <f>O14*100/N14</f>
        <v>97.9328125</v>
      </c>
    </row>
    <row r="15" spans="1:17" ht="16.5" thickBot="1">
      <c r="A15" s="63"/>
      <c r="B15" s="63"/>
      <c r="C15" s="63"/>
      <c r="D15" s="60" t="s">
        <v>102</v>
      </c>
      <c r="E15" s="55">
        <v>1</v>
      </c>
      <c r="F15" s="55">
        <v>1</v>
      </c>
      <c r="G15" s="55">
        <v>1</v>
      </c>
      <c r="H15" s="49" t="s">
        <v>104</v>
      </c>
      <c r="I15" s="49" t="s">
        <v>106</v>
      </c>
      <c r="J15" s="48">
        <v>12</v>
      </c>
      <c r="K15" s="49" t="s">
        <v>107</v>
      </c>
      <c r="L15" s="55">
        <v>810</v>
      </c>
      <c r="M15" s="56">
        <v>0</v>
      </c>
      <c r="N15" s="56">
        <v>0</v>
      </c>
      <c r="O15" s="56">
        <v>0</v>
      </c>
      <c r="P15" s="57">
        <v>0</v>
      </c>
      <c r="Q15" s="57">
        <v>0</v>
      </c>
    </row>
    <row r="16" spans="1:17" ht="16.5" thickBot="1">
      <c r="A16" s="63"/>
      <c r="B16" s="63"/>
      <c r="C16" s="63"/>
      <c r="D16" s="60" t="s">
        <v>102</v>
      </c>
      <c r="E16" s="55">
        <v>1</v>
      </c>
      <c r="F16" s="55">
        <v>1</v>
      </c>
      <c r="G16" s="55">
        <v>1</v>
      </c>
      <c r="H16" s="49" t="s">
        <v>104</v>
      </c>
      <c r="I16" s="49" t="s">
        <v>106</v>
      </c>
      <c r="J16" s="48">
        <v>12</v>
      </c>
      <c r="K16" s="49" t="s">
        <v>107</v>
      </c>
      <c r="L16" s="55">
        <v>812</v>
      </c>
      <c r="M16" s="56">
        <v>0</v>
      </c>
      <c r="N16" s="56">
        <v>0</v>
      </c>
      <c r="O16" s="56">
        <v>0</v>
      </c>
      <c r="P16" s="57">
        <v>0</v>
      </c>
      <c r="Q16" s="57">
        <v>0</v>
      </c>
    </row>
    <row r="17" spans="1:17" ht="16.5" thickBot="1">
      <c r="A17" s="63"/>
      <c r="B17" s="63"/>
      <c r="C17" s="63"/>
      <c r="D17" s="60" t="s">
        <v>102</v>
      </c>
      <c r="E17" s="55">
        <v>1</v>
      </c>
      <c r="F17" s="55">
        <v>1</v>
      </c>
      <c r="G17" s="55">
        <v>1</v>
      </c>
      <c r="H17" s="49" t="s">
        <v>104</v>
      </c>
      <c r="I17" s="49" t="s">
        <v>106</v>
      </c>
      <c r="J17" s="48">
        <v>12</v>
      </c>
      <c r="K17" s="49" t="s">
        <v>108</v>
      </c>
      <c r="L17" s="55">
        <v>810</v>
      </c>
      <c r="M17" s="56">
        <v>0</v>
      </c>
      <c r="N17" s="56">
        <v>0</v>
      </c>
      <c r="O17" s="56">
        <v>0</v>
      </c>
      <c r="P17" s="57">
        <v>0</v>
      </c>
      <c r="Q17" s="57">
        <v>0</v>
      </c>
    </row>
    <row r="18" spans="1:17" ht="16.5" thickBot="1">
      <c r="A18" s="63"/>
      <c r="B18" s="63"/>
      <c r="C18" s="63"/>
      <c r="D18" s="60" t="s">
        <v>102</v>
      </c>
      <c r="E18" s="55">
        <v>1</v>
      </c>
      <c r="F18" s="55">
        <v>1</v>
      </c>
      <c r="G18" s="55">
        <v>1</v>
      </c>
      <c r="H18" s="49" t="s">
        <v>104</v>
      </c>
      <c r="I18" s="49" t="s">
        <v>106</v>
      </c>
      <c r="J18" s="48">
        <v>12</v>
      </c>
      <c r="K18" s="49" t="s">
        <v>108</v>
      </c>
      <c r="L18" s="55">
        <v>811</v>
      </c>
      <c r="M18" s="56">
        <v>0</v>
      </c>
      <c r="N18" s="56">
        <v>0</v>
      </c>
      <c r="O18" s="56">
        <v>0</v>
      </c>
      <c r="P18" s="57">
        <v>0</v>
      </c>
      <c r="Q18" s="57">
        <v>0</v>
      </c>
    </row>
    <row r="19" spans="1:17" ht="16.5" thickBot="1">
      <c r="A19" s="63"/>
      <c r="B19" s="63"/>
      <c r="C19" s="63"/>
      <c r="D19" s="60" t="s">
        <v>102</v>
      </c>
      <c r="E19" s="55">
        <v>1</v>
      </c>
      <c r="F19" s="55">
        <v>1</v>
      </c>
      <c r="G19" s="55">
        <v>1</v>
      </c>
      <c r="H19" s="49" t="s">
        <v>104</v>
      </c>
      <c r="I19" s="49" t="s">
        <v>106</v>
      </c>
      <c r="J19" s="48">
        <v>12</v>
      </c>
      <c r="K19" s="49" t="s">
        <v>109</v>
      </c>
      <c r="L19" s="55">
        <v>810</v>
      </c>
      <c r="M19" s="56">
        <v>0</v>
      </c>
      <c r="N19" s="56">
        <v>0</v>
      </c>
      <c r="O19" s="56">
        <v>0</v>
      </c>
      <c r="P19" s="57">
        <v>0</v>
      </c>
      <c r="Q19" s="57">
        <v>0</v>
      </c>
    </row>
    <row r="20" spans="1:17" ht="16.5" thickBot="1">
      <c r="A20" s="63"/>
      <c r="B20" s="63"/>
      <c r="C20" s="63"/>
      <c r="D20" s="60" t="s">
        <v>102</v>
      </c>
      <c r="E20" s="55">
        <v>1</v>
      </c>
      <c r="F20" s="55">
        <v>1</v>
      </c>
      <c r="G20" s="55">
        <v>1</v>
      </c>
      <c r="H20" s="49" t="s">
        <v>104</v>
      </c>
      <c r="I20" s="49" t="s">
        <v>106</v>
      </c>
      <c r="J20" s="48">
        <v>12</v>
      </c>
      <c r="K20" s="49" t="s">
        <v>109</v>
      </c>
      <c r="L20" s="55">
        <v>811</v>
      </c>
      <c r="M20" s="56">
        <v>0</v>
      </c>
      <c r="N20" s="56">
        <v>0</v>
      </c>
      <c r="O20" s="56">
        <v>0</v>
      </c>
      <c r="P20" s="57">
        <v>0</v>
      </c>
      <c r="Q20" s="57">
        <v>0</v>
      </c>
    </row>
    <row r="21" spans="1:17" ht="16.5" thickBot="1">
      <c r="A21" s="63"/>
      <c r="B21" s="63"/>
      <c r="C21" s="63"/>
      <c r="D21" s="60" t="s">
        <v>102</v>
      </c>
      <c r="E21" s="55">
        <v>1</v>
      </c>
      <c r="F21" s="55">
        <v>1</v>
      </c>
      <c r="G21" s="55">
        <v>3</v>
      </c>
      <c r="H21" s="49" t="s">
        <v>104</v>
      </c>
      <c r="I21" s="49" t="s">
        <v>106</v>
      </c>
      <c r="J21" s="48">
        <v>12</v>
      </c>
      <c r="K21" s="49" t="s">
        <v>109</v>
      </c>
      <c r="L21" s="55">
        <v>814</v>
      </c>
      <c r="M21" s="56">
        <v>0</v>
      </c>
      <c r="N21" s="56">
        <v>400</v>
      </c>
      <c r="O21" s="56">
        <v>400</v>
      </c>
      <c r="P21" s="57">
        <v>0</v>
      </c>
      <c r="Q21" s="56">
        <f>O21*100/N21</f>
        <v>100</v>
      </c>
    </row>
    <row r="22" spans="1:17" ht="16.5" thickBot="1">
      <c r="A22" s="63"/>
      <c r="B22" s="63"/>
      <c r="C22" s="63"/>
      <c r="D22" s="60" t="s">
        <v>102</v>
      </c>
      <c r="E22" s="55">
        <v>1</v>
      </c>
      <c r="F22" s="55">
        <v>1</v>
      </c>
      <c r="G22" s="55">
        <v>4</v>
      </c>
      <c r="H22" s="49" t="s">
        <v>104</v>
      </c>
      <c r="I22" s="49" t="s">
        <v>106</v>
      </c>
      <c r="J22" s="48">
        <v>12</v>
      </c>
      <c r="K22" s="49" t="s">
        <v>110</v>
      </c>
      <c r="L22" s="55">
        <v>244</v>
      </c>
      <c r="M22" s="56">
        <v>624</v>
      </c>
      <c r="N22" s="56">
        <v>224</v>
      </c>
      <c r="O22" s="56">
        <v>202.832</v>
      </c>
      <c r="P22" s="56">
        <f>O22*100/M22</f>
        <v>32.50512820512821</v>
      </c>
      <c r="Q22" s="56">
        <f>O22*100/N22</f>
        <v>90.55</v>
      </c>
    </row>
    <row r="23" spans="1:17" ht="16.5" thickBot="1">
      <c r="A23" s="63"/>
      <c r="B23" s="63"/>
      <c r="C23" s="63"/>
      <c r="D23" s="60" t="s">
        <v>102</v>
      </c>
      <c r="E23" s="55">
        <v>1</v>
      </c>
      <c r="F23" s="55">
        <v>1</v>
      </c>
      <c r="G23" s="55">
        <v>4</v>
      </c>
      <c r="H23" s="49" t="s">
        <v>104</v>
      </c>
      <c r="I23" s="49" t="s">
        <v>106</v>
      </c>
      <c r="J23" s="48">
        <v>12</v>
      </c>
      <c r="K23" s="49" t="s">
        <v>110</v>
      </c>
      <c r="L23" s="55">
        <v>242</v>
      </c>
      <c r="M23" s="56">
        <v>0</v>
      </c>
      <c r="N23" s="56">
        <v>0</v>
      </c>
      <c r="O23" s="58">
        <v>0</v>
      </c>
      <c r="P23" s="57">
        <v>0</v>
      </c>
      <c r="Q23" s="57">
        <v>0</v>
      </c>
    </row>
    <row r="24" spans="1:17" ht="16.5" thickBot="1">
      <c r="A24" s="63"/>
      <c r="B24" s="63"/>
      <c r="C24" s="63"/>
      <c r="D24" s="60" t="s">
        <v>102</v>
      </c>
      <c r="E24" s="55">
        <v>1</v>
      </c>
      <c r="F24" s="55">
        <v>1</v>
      </c>
      <c r="G24" s="55">
        <v>5</v>
      </c>
      <c r="H24" s="49" t="s">
        <v>104</v>
      </c>
      <c r="I24" s="49" t="s">
        <v>106</v>
      </c>
      <c r="J24" s="48">
        <v>12</v>
      </c>
      <c r="K24" s="49" t="s">
        <v>111</v>
      </c>
      <c r="L24" s="55">
        <v>811</v>
      </c>
      <c r="M24" s="56">
        <v>0</v>
      </c>
      <c r="N24" s="56">
        <v>0</v>
      </c>
      <c r="O24" s="56">
        <v>0</v>
      </c>
      <c r="P24" s="57">
        <v>0</v>
      </c>
      <c r="Q24" s="57">
        <v>0</v>
      </c>
    </row>
    <row r="25" spans="1:17" ht="16.5" thickBot="1">
      <c r="A25" s="63"/>
      <c r="B25" s="63"/>
      <c r="C25" s="63"/>
      <c r="D25" s="60" t="s">
        <v>102</v>
      </c>
      <c r="E25" s="55">
        <v>1</v>
      </c>
      <c r="F25" s="55">
        <v>1</v>
      </c>
      <c r="G25" s="55">
        <v>5</v>
      </c>
      <c r="H25" s="49" t="s">
        <v>104</v>
      </c>
      <c r="I25" s="49" t="s">
        <v>106</v>
      </c>
      <c r="J25" s="48">
        <v>12</v>
      </c>
      <c r="K25" s="49" t="s">
        <v>111</v>
      </c>
      <c r="L25" s="55">
        <v>814</v>
      </c>
      <c r="M25" s="56">
        <v>0</v>
      </c>
      <c r="N25" s="56">
        <v>0</v>
      </c>
      <c r="O25" s="56">
        <v>0</v>
      </c>
      <c r="P25" s="57">
        <v>0</v>
      </c>
      <c r="Q25" s="57">
        <v>0</v>
      </c>
    </row>
    <row r="26" spans="1:17" ht="16.5" thickBot="1">
      <c r="A26" s="63"/>
      <c r="B26" s="63"/>
      <c r="C26" s="63"/>
      <c r="D26" s="60" t="s">
        <v>102</v>
      </c>
      <c r="E26" s="55">
        <v>1</v>
      </c>
      <c r="F26" s="55">
        <v>1</v>
      </c>
      <c r="G26" s="55">
        <v>5</v>
      </c>
      <c r="H26" s="49" t="s">
        <v>104</v>
      </c>
      <c r="I26" s="49" t="s">
        <v>106</v>
      </c>
      <c r="J26" s="48">
        <v>12</v>
      </c>
      <c r="K26" s="49" t="s">
        <v>105</v>
      </c>
      <c r="L26" s="55">
        <v>814</v>
      </c>
      <c r="M26" s="56">
        <v>400</v>
      </c>
      <c r="N26" s="56">
        <v>400</v>
      </c>
      <c r="O26" s="56">
        <v>400</v>
      </c>
      <c r="P26" s="56">
        <f>O26*100/M26</f>
        <v>100</v>
      </c>
      <c r="Q26" s="56">
        <f>O26*100/N26</f>
        <v>100</v>
      </c>
    </row>
    <row r="27" spans="1:17" ht="16.5" thickBot="1">
      <c r="A27" s="63"/>
      <c r="B27" s="63"/>
      <c r="C27" s="63"/>
      <c r="D27" s="60" t="s">
        <v>102</v>
      </c>
      <c r="E27" s="55">
        <v>1</v>
      </c>
      <c r="F27" s="55">
        <v>2</v>
      </c>
      <c r="G27" s="55">
        <v>1</v>
      </c>
      <c r="H27" s="49" t="s">
        <v>104</v>
      </c>
      <c r="I27" s="49" t="s">
        <v>102</v>
      </c>
      <c r="J27" s="48">
        <v>13</v>
      </c>
      <c r="K27" s="49" t="s">
        <v>112</v>
      </c>
      <c r="L27" s="55">
        <v>244</v>
      </c>
      <c r="M27" s="56">
        <v>0</v>
      </c>
      <c r="N27" s="56">
        <v>0</v>
      </c>
      <c r="O27" s="56">
        <v>0</v>
      </c>
      <c r="P27" s="57">
        <v>0</v>
      </c>
      <c r="Q27" s="57">
        <v>0</v>
      </c>
    </row>
    <row r="398" ht="12.75"/>
  </sheetData>
  <sheetProtection/>
  <mergeCells count="18">
    <mergeCell ref="B14:B27"/>
    <mergeCell ref="A14:A27"/>
    <mergeCell ref="M8:O8"/>
    <mergeCell ref="P8:Q8"/>
    <mergeCell ref="C8:C9"/>
    <mergeCell ref="D8:F8"/>
    <mergeCell ref="G8:L8"/>
    <mergeCell ref="C14:C27"/>
    <mergeCell ref="A2:O2"/>
    <mergeCell ref="A3:O3"/>
    <mergeCell ref="A10:A11"/>
    <mergeCell ref="B10:B11"/>
    <mergeCell ref="A6:C6"/>
    <mergeCell ref="A7:C7"/>
    <mergeCell ref="A8:A9"/>
    <mergeCell ref="B8:B9"/>
    <mergeCell ref="D6:Q6"/>
    <mergeCell ref="D7:Q7"/>
  </mergeCells>
  <hyperlinks>
    <hyperlink ref="A13" location="Par398" display="Par398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398"/>
  <sheetViews>
    <sheetView view="pageBreakPreview" zoomScale="70" zoomScaleNormal="80" zoomScaleSheetLayoutView="70" zoomScalePageLayoutView="0" workbookViewId="0" topLeftCell="A16">
      <selection activeCell="M9" sqref="M9"/>
    </sheetView>
  </sheetViews>
  <sheetFormatPr defaultColWidth="9.140625" defaultRowHeight="12.75"/>
  <cols>
    <col min="1" max="1" width="5.57421875" style="2" customWidth="1"/>
    <col min="2" max="2" width="14.28125" style="5" customWidth="1"/>
    <col min="3" max="3" width="42.140625" style="5" customWidth="1"/>
    <col min="4" max="4" width="51.57421875" style="5" customWidth="1"/>
    <col min="5" max="5" width="21.8515625" style="6" customWidth="1"/>
    <col min="6" max="6" width="22.421875" style="6" customWidth="1"/>
    <col min="7" max="7" width="23.28125" style="6" customWidth="1"/>
    <col min="8" max="11" width="9.140625" style="1" customWidth="1"/>
  </cols>
  <sheetData>
    <row r="1" ht="12.75">
      <c r="G1" s="7" t="s">
        <v>29</v>
      </c>
    </row>
    <row r="2" spans="2:7" ht="12.75">
      <c r="B2" s="62" t="s">
        <v>30</v>
      </c>
      <c r="C2" s="62"/>
      <c r="D2" s="62"/>
      <c r="E2" s="62"/>
      <c r="F2" s="62"/>
      <c r="G2" s="62"/>
    </row>
    <row r="3" spans="2:7" ht="12.75">
      <c r="B3" s="62" t="s">
        <v>130</v>
      </c>
      <c r="C3" s="62"/>
      <c r="D3" s="62"/>
      <c r="E3" s="62"/>
      <c r="F3" s="62"/>
      <c r="G3" s="62"/>
    </row>
    <row r="5" spans="2:7" ht="27" customHeight="1">
      <c r="B5" s="3" t="s">
        <v>1</v>
      </c>
      <c r="D5" s="73" t="s">
        <v>50</v>
      </c>
      <c r="E5" s="73"/>
      <c r="F5" s="73"/>
      <c r="G5" s="73"/>
    </row>
    <row r="6" spans="2:7" ht="12.75">
      <c r="B6" s="3" t="s">
        <v>2</v>
      </c>
      <c r="D6" s="73" t="s">
        <v>3</v>
      </c>
      <c r="E6" s="73"/>
      <c r="F6" s="73"/>
      <c r="G6" s="73"/>
    </row>
    <row r="7" ht="13.5" thickBot="1"/>
    <row r="8" spans="1:7" ht="60.75" customHeight="1" thickBot="1">
      <c r="A8" s="74" t="s">
        <v>18</v>
      </c>
      <c r="B8" s="71" t="s">
        <v>4</v>
      </c>
      <c r="C8" s="71" t="s">
        <v>16</v>
      </c>
      <c r="D8" s="71" t="s">
        <v>24</v>
      </c>
      <c r="E8" s="70" t="s">
        <v>25</v>
      </c>
      <c r="F8" s="70"/>
      <c r="G8" s="10" t="s">
        <v>26</v>
      </c>
    </row>
    <row r="9" spans="1:7" ht="64.5" thickBot="1">
      <c r="A9" s="74"/>
      <c r="B9" s="72"/>
      <c r="C9" s="72"/>
      <c r="D9" s="72"/>
      <c r="E9" s="11" t="s">
        <v>27</v>
      </c>
      <c r="F9" s="11" t="s">
        <v>28</v>
      </c>
      <c r="G9" s="11" t="s">
        <v>11</v>
      </c>
    </row>
    <row r="10" spans="1:7" ht="25.5" customHeight="1" thickBot="1">
      <c r="A10" s="75"/>
      <c r="B10" s="69" t="s">
        <v>12</v>
      </c>
      <c r="C10" s="69" t="s">
        <v>51</v>
      </c>
      <c r="D10" s="15" t="s">
        <v>14</v>
      </c>
      <c r="E10" s="14">
        <f>E11+E12+E13+E14</f>
        <v>1264</v>
      </c>
      <c r="F10" s="14">
        <f>F11+F12+F13+F14</f>
        <v>1242.8319999999999</v>
      </c>
      <c r="G10" s="14">
        <f>F10*100/E10</f>
        <v>98.32531645569618</v>
      </c>
    </row>
    <row r="11" spans="1:7" ht="25.5" customHeight="1" thickBot="1">
      <c r="A11" s="75"/>
      <c r="B11" s="69"/>
      <c r="C11" s="69"/>
      <c r="D11" s="12" t="s">
        <v>20</v>
      </c>
      <c r="E11" s="13">
        <f aca="true" t="shared" si="0" ref="E11:G13">E22</f>
        <v>1024</v>
      </c>
      <c r="F11" s="13">
        <f t="shared" si="0"/>
        <v>1002.832</v>
      </c>
      <c r="G11" s="13">
        <f t="shared" si="0"/>
        <v>97.9328125</v>
      </c>
    </row>
    <row r="12" spans="1:7" ht="25.5" customHeight="1" thickBot="1">
      <c r="A12" s="75"/>
      <c r="B12" s="69"/>
      <c r="C12" s="69"/>
      <c r="D12" s="12" t="s">
        <v>21</v>
      </c>
      <c r="E12" s="13">
        <f t="shared" si="0"/>
        <v>240</v>
      </c>
      <c r="F12" s="13">
        <f t="shared" si="0"/>
        <v>240</v>
      </c>
      <c r="G12" s="13">
        <f t="shared" si="0"/>
        <v>100</v>
      </c>
    </row>
    <row r="13" spans="1:7" ht="25.5" customHeight="1" thickBot="1">
      <c r="A13" s="75"/>
      <c r="B13" s="69"/>
      <c r="C13" s="69"/>
      <c r="D13" s="12" t="s">
        <v>22</v>
      </c>
      <c r="E13" s="13">
        <f t="shared" si="0"/>
        <v>0</v>
      </c>
      <c r="F13" s="13">
        <f t="shared" si="0"/>
        <v>0</v>
      </c>
      <c r="G13" s="13">
        <f t="shared" si="0"/>
        <v>0</v>
      </c>
    </row>
    <row r="14" spans="1:7" ht="18" customHeight="1" thickBot="1">
      <c r="A14" s="75"/>
      <c r="B14" s="69"/>
      <c r="C14" s="69"/>
      <c r="D14" s="12" t="s">
        <v>23</v>
      </c>
      <c r="E14" s="13">
        <v>0</v>
      </c>
      <c r="F14" s="13">
        <f>F20</f>
        <v>0</v>
      </c>
      <c r="G14" s="13">
        <v>0</v>
      </c>
    </row>
    <row r="15" spans="1:7" ht="18" customHeight="1" thickBot="1">
      <c r="A15" s="45"/>
      <c r="B15" s="12"/>
      <c r="C15" s="10" t="s">
        <v>101</v>
      </c>
      <c r="D15" s="10" t="s">
        <v>101</v>
      </c>
      <c r="E15" s="13" t="s">
        <v>101</v>
      </c>
      <c r="F15" s="13" t="s">
        <v>101</v>
      </c>
      <c r="G15" s="13" t="s">
        <v>101</v>
      </c>
    </row>
    <row r="16" spans="1:7" ht="25.5" customHeight="1" thickBot="1">
      <c r="A16" s="75">
        <v>1</v>
      </c>
      <c r="B16" s="69" t="s">
        <v>13</v>
      </c>
      <c r="C16" s="69" t="s">
        <v>69</v>
      </c>
      <c r="D16" s="15" t="s">
        <v>14</v>
      </c>
      <c r="E16" s="14">
        <f>E17+E18+E19+E20</f>
        <v>1264</v>
      </c>
      <c r="F16" s="14">
        <f>F17+F18+F19+F20</f>
        <v>1242.8319999999999</v>
      </c>
      <c r="G16" s="14">
        <f>G21</f>
        <v>98.32531645569618</v>
      </c>
    </row>
    <row r="17" spans="1:8" ht="25.5" customHeight="1" thickBot="1">
      <c r="A17" s="75"/>
      <c r="B17" s="69"/>
      <c r="C17" s="69"/>
      <c r="D17" s="12" t="s">
        <v>20</v>
      </c>
      <c r="E17" s="13">
        <f aca="true" t="shared" si="1" ref="E17:F19">E22</f>
        <v>1024</v>
      </c>
      <c r="F17" s="13">
        <f t="shared" si="1"/>
        <v>1002.832</v>
      </c>
      <c r="G17" s="13">
        <f>G22</f>
        <v>97.9328125</v>
      </c>
      <c r="H17" s="28"/>
    </row>
    <row r="18" spans="1:7" ht="25.5" customHeight="1" thickBot="1">
      <c r="A18" s="75"/>
      <c r="B18" s="69"/>
      <c r="C18" s="69"/>
      <c r="D18" s="12" t="s">
        <v>21</v>
      </c>
      <c r="E18" s="13">
        <f t="shared" si="1"/>
        <v>240</v>
      </c>
      <c r="F18" s="13">
        <f t="shared" si="1"/>
        <v>240</v>
      </c>
      <c r="G18" s="13">
        <f>G23</f>
        <v>100</v>
      </c>
    </row>
    <row r="19" spans="1:7" ht="25.5" customHeight="1" thickBot="1">
      <c r="A19" s="75"/>
      <c r="B19" s="69"/>
      <c r="C19" s="69"/>
      <c r="D19" s="12" t="s">
        <v>22</v>
      </c>
      <c r="E19" s="13">
        <f t="shared" si="1"/>
        <v>0</v>
      </c>
      <c r="F19" s="13">
        <f t="shared" si="1"/>
        <v>0</v>
      </c>
      <c r="G19" s="13">
        <f>G24</f>
        <v>0</v>
      </c>
    </row>
    <row r="20" spans="1:7" ht="20.25" customHeight="1" thickBot="1">
      <c r="A20" s="75"/>
      <c r="B20" s="69"/>
      <c r="C20" s="69"/>
      <c r="D20" s="12" t="s">
        <v>23</v>
      </c>
      <c r="E20" s="13">
        <v>0</v>
      </c>
      <c r="F20" s="13">
        <v>0</v>
      </c>
      <c r="G20" s="13">
        <v>0</v>
      </c>
    </row>
    <row r="21" spans="1:7" ht="25.5" customHeight="1" thickBot="1">
      <c r="A21" s="75" t="s">
        <v>19</v>
      </c>
      <c r="B21" s="70" t="s">
        <v>71</v>
      </c>
      <c r="C21" s="69" t="s">
        <v>69</v>
      </c>
      <c r="D21" s="15" t="s">
        <v>14</v>
      </c>
      <c r="E21" s="14">
        <f>E22+E23+E24+E25</f>
        <v>1264</v>
      </c>
      <c r="F21" s="14">
        <f>SUM(F22:F25)</f>
        <v>1242.8319999999999</v>
      </c>
      <c r="G21" s="14">
        <f>F21*100/E21</f>
        <v>98.32531645569618</v>
      </c>
    </row>
    <row r="22" spans="1:7" ht="25.5" customHeight="1" thickBot="1">
      <c r="A22" s="75"/>
      <c r="B22" s="70"/>
      <c r="C22" s="69"/>
      <c r="D22" s="12" t="s">
        <v>20</v>
      </c>
      <c r="E22" s="13">
        <v>1024</v>
      </c>
      <c r="F22" s="13">
        <v>1002.832</v>
      </c>
      <c r="G22" s="13">
        <f>F22*100/E22</f>
        <v>97.9328125</v>
      </c>
    </row>
    <row r="23" spans="1:7" ht="25.5" customHeight="1" thickBot="1">
      <c r="A23" s="75"/>
      <c r="B23" s="70"/>
      <c r="C23" s="69"/>
      <c r="D23" s="12" t="s">
        <v>21</v>
      </c>
      <c r="E23" s="13">
        <v>240</v>
      </c>
      <c r="F23" s="13">
        <v>240</v>
      </c>
      <c r="G23" s="13">
        <f>F23*100/E23</f>
        <v>100</v>
      </c>
    </row>
    <row r="24" spans="1:7" ht="25.5" customHeight="1" thickBot="1">
      <c r="A24" s="75"/>
      <c r="B24" s="70"/>
      <c r="C24" s="69"/>
      <c r="D24" s="12" t="s">
        <v>22</v>
      </c>
      <c r="E24" s="13">
        <v>0</v>
      </c>
      <c r="F24" s="13">
        <v>0</v>
      </c>
      <c r="G24" s="13">
        <v>0</v>
      </c>
    </row>
    <row r="25" spans="1:7" ht="20.25" customHeight="1" thickBot="1">
      <c r="A25" s="75"/>
      <c r="B25" s="70"/>
      <c r="C25" s="69"/>
      <c r="D25" s="12" t="s">
        <v>23</v>
      </c>
      <c r="E25" s="13">
        <v>0</v>
      </c>
      <c r="F25" s="13">
        <v>0</v>
      </c>
      <c r="G25" s="13">
        <v>0</v>
      </c>
    </row>
    <row r="398" ht="12.75"/>
  </sheetData>
  <sheetProtection/>
  <mergeCells count="18">
    <mergeCell ref="B21:B25"/>
    <mergeCell ref="C21:C25"/>
    <mergeCell ref="D5:G5"/>
    <mergeCell ref="D6:G6"/>
    <mergeCell ref="A8:A9"/>
    <mergeCell ref="A10:A14"/>
    <mergeCell ref="A16:A20"/>
    <mergeCell ref="B10:B14"/>
    <mergeCell ref="A21:A25"/>
    <mergeCell ref="B16:B20"/>
    <mergeCell ref="C16:C20"/>
    <mergeCell ref="B2:G2"/>
    <mergeCell ref="B3:G3"/>
    <mergeCell ref="E8:F8"/>
    <mergeCell ref="C10:C14"/>
    <mergeCell ref="B8:B9"/>
    <mergeCell ref="C8:C9"/>
    <mergeCell ref="D8:D9"/>
  </mergeCells>
  <hyperlinks>
    <hyperlink ref="B16" location="Par398" display="Par398"/>
  </hyperlinks>
  <printOptions horizontalCentered="1"/>
  <pageMargins left="0.9055118110236221" right="0.9055118110236221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80" zoomScaleSheetLayoutView="80" zoomScalePageLayoutView="0" workbookViewId="0" topLeftCell="B1">
      <selection activeCell="L14" sqref="L14"/>
    </sheetView>
  </sheetViews>
  <sheetFormatPr defaultColWidth="9.140625" defaultRowHeight="12.75"/>
  <cols>
    <col min="1" max="1" width="4.8515625" style="2" customWidth="1"/>
    <col min="2" max="2" width="43.421875" style="5" customWidth="1"/>
    <col min="3" max="3" width="24.8515625" style="5" customWidth="1"/>
    <col min="4" max="4" width="17.7109375" style="5" customWidth="1"/>
    <col min="5" max="5" width="12.8515625" style="6" customWidth="1"/>
    <col min="6" max="6" width="35.28125" style="6" customWidth="1"/>
    <col min="7" max="7" width="13.00390625" style="6" customWidth="1"/>
    <col min="8" max="8" width="14.140625" style="6" customWidth="1"/>
    <col min="9" max="9" width="24.28125" style="6" customWidth="1"/>
    <col min="10" max="12" width="9.140625" style="1" customWidth="1"/>
  </cols>
  <sheetData>
    <row r="1" ht="12.75">
      <c r="I1" s="7" t="s">
        <v>31</v>
      </c>
    </row>
    <row r="2" spans="2:9" ht="12.75">
      <c r="B2" s="62" t="s">
        <v>39</v>
      </c>
      <c r="C2" s="62"/>
      <c r="D2" s="62"/>
      <c r="E2" s="62"/>
      <c r="F2" s="62"/>
      <c r="G2" s="62"/>
      <c r="H2" s="62"/>
      <c r="I2" s="62"/>
    </row>
    <row r="3" spans="2:9" ht="12.75">
      <c r="B3" s="62" t="s">
        <v>127</v>
      </c>
      <c r="C3" s="62"/>
      <c r="D3" s="62"/>
      <c r="E3" s="62"/>
      <c r="F3" s="62"/>
      <c r="G3" s="62"/>
      <c r="H3" s="62"/>
      <c r="I3" s="62"/>
    </row>
    <row r="5" spans="2:9" ht="27" customHeight="1">
      <c r="B5" s="3" t="s">
        <v>1</v>
      </c>
      <c r="D5" s="73" t="s">
        <v>50</v>
      </c>
      <c r="E5" s="73"/>
      <c r="F5" s="73"/>
      <c r="G5" s="73"/>
      <c r="H5" s="73"/>
      <c r="I5" s="73"/>
    </row>
    <row r="6" spans="2:4" ht="12.75">
      <c r="B6" s="3" t="s">
        <v>2</v>
      </c>
      <c r="D6" s="8" t="s">
        <v>3</v>
      </c>
    </row>
    <row r="7" ht="13.5" thickBot="1"/>
    <row r="8" spans="1:9" ht="69" customHeight="1" thickBot="1">
      <c r="A8" s="4" t="s">
        <v>18</v>
      </c>
      <c r="B8" s="9" t="s">
        <v>32</v>
      </c>
      <c r="C8" s="9" t="s">
        <v>33</v>
      </c>
      <c r="D8" s="9" t="s">
        <v>34</v>
      </c>
      <c r="E8" s="10" t="s">
        <v>35</v>
      </c>
      <c r="F8" s="10"/>
      <c r="G8" s="10" t="s">
        <v>36</v>
      </c>
      <c r="H8" s="10" t="s">
        <v>37</v>
      </c>
      <c r="I8" s="10" t="s">
        <v>91</v>
      </c>
    </row>
    <row r="9" spans="1:9" ht="18.75" customHeight="1" thickBot="1">
      <c r="A9" s="82" t="s">
        <v>52</v>
      </c>
      <c r="B9" s="83"/>
      <c r="C9" s="83"/>
      <c r="D9" s="83"/>
      <c r="E9" s="83"/>
      <c r="F9" s="83"/>
      <c r="G9" s="83"/>
      <c r="H9" s="83"/>
      <c r="I9" s="84"/>
    </row>
    <row r="10" spans="1:9" ht="96" customHeight="1" thickBot="1">
      <c r="A10" s="33"/>
      <c r="B10" s="33"/>
      <c r="C10" s="33" t="s">
        <v>73</v>
      </c>
      <c r="D10" s="33" t="s">
        <v>38</v>
      </c>
      <c r="E10" s="51" t="s">
        <v>113</v>
      </c>
      <c r="F10" s="32" t="s">
        <v>90</v>
      </c>
      <c r="G10" s="34" t="s">
        <v>114</v>
      </c>
      <c r="H10" s="35">
        <f>177141/145273*100-100</f>
        <v>21.93662965588925</v>
      </c>
      <c r="I10" s="37">
        <f>H10*100/G10</f>
        <v>168.7433050453019</v>
      </c>
    </row>
    <row r="11" spans="1:9" ht="39" thickBot="1">
      <c r="A11" s="33"/>
      <c r="B11" s="33"/>
      <c r="C11" s="33" t="s">
        <v>72</v>
      </c>
      <c r="D11" s="33" t="s">
        <v>38</v>
      </c>
      <c r="E11" s="51" t="s">
        <v>113</v>
      </c>
      <c r="F11" s="32" t="s">
        <v>128</v>
      </c>
      <c r="G11" s="34" t="s">
        <v>115</v>
      </c>
      <c r="H11" s="35">
        <f>3325581/2321454*100-100</f>
        <v>43.25422773830539</v>
      </c>
      <c r="I11" s="37">
        <f>H11*100/G11</f>
        <v>617.9175391186484</v>
      </c>
    </row>
    <row r="12" spans="1:9" ht="18" customHeight="1" thickBot="1">
      <c r="A12" s="85" t="s">
        <v>77</v>
      </c>
      <c r="B12" s="86"/>
      <c r="C12" s="86"/>
      <c r="D12" s="86"/>
      <c r="E12" s="86"/>
      <c r="F12" s="86"/>
      <c r="G12" s="86"/>
      <c r="H12" s="86"/>
      <c r="I12" s="87"/>
    </row>
    <row r="13" spans="1:9" ht="91.5" customHeight="1" thickBot="1">
      <c r="A13" s="79" t="s">
        <v>19</v>
      </c>
      <c r="B13" s="76" t="s">
        <v>126</v>
      </c>
      <c r="C13" s="76" t="s">
        <v>72</v>
      </c>
      <c r="D13" s="33" t="s">
        <v>38</v>
      </c>
      <c r="E13" s="51" t="s">
        <v>113</v>
      </c>
      <c r="F13" s="32" t="s">
        <v>78</v>
      </c>
      <c r="G13" s="34" t="s">
        <v>116</v>
      </c>
      <c r="H13" s="35">
        <v>53.02</v>
      </c>
      <c r="I13" s="37">
        <f aca="true" t="shared" si="0" ref="I13:I18">H13*100/G13</f>
        <v>89.10924369747899</v>
      </c>
    </row>
    <row r="14" spans="1:9" ht="112.5" customHeight="1" thickBot="1">
      <c r="A14" s="80"/>
      <c r="B14" s="77"/>
      <c r="C14" s="77"/>
      <c r="D14" s="33" t="s">
        <v>38</v>
      </c>
      <c r="E14" s="51" t="s">
        <v>113</v>
      </c>
      <c r="F14" s="32" t="s">
        <v>80</v>
      </c>
      <c r="G14" s="35">
        <v>15.91</v>
      </c>
      <c r="H14" s="35">
        <v>25.91</v>
      </c>
      <c r="I14" s="37">
        <f t="shared" si="0"/>
        <v>162.85355122564425</v>
      </c>
    </row>
    <row r="15" spans="1:9" ht="75" customHeight="1" thickBot="1">
      <c r="A15" s="80"/>
      <c r="B15" s="77"/>
      <c r="C15" s="78"/>
      <c r="D15" s="33" t="s">
        <v>38</v>
      </c>
      <c r="E15" s="51" t="s">
        <v>113</v>
      </c>
      <c r="F15" s="32" t="s">
        <v>40</v>
      </c>
      <c r="G15" s="34" t="s">
        <v>117</v>
      </c>
      <c r="H15" s="35">
        <f>(3354/3405*100)-100</f>
        <v>-1.4977973568281868</v>
      </c>
      <c r="I15" s="37">
        <f t="shared" si="0"/>
        <v>-88.10572687224628</v>
      </c>
    </row>
    <row r="16" spans="1:9" ht="57.75" customHeight="1" thickBot="1">
      <c r="A16" s="80"/>
      <c r="B16" s="77"/>
      <c r="C16" s="76" t="s">
        <v>72</v>
      </c>
      <c r="D16" s="33" t="s">
        <v>38</v>
      </c>
      <c r="E16" s="51" t="s">
        <v>113</v>
      </c>
      <c r="F16" s="32" t="s">
        <v>81</v>
      </c>
      <c r="G16" s="34" t="s">
        <v>117</v>
      </c>
      <c r="H16" s="35">
        <f>((236+247)/3354*100)-((203+51)/3405*100)</f>
        <v>6.941097354989373</v>
      </c>
      <c r="I16" s="37">
        <f t="shared" si="0"/>
        <v>408.2998444111396</v>
      </c>
    </row>
    <row r="17" spans="1:9" ht="63" customHeight="1" thickBot="1">
      <c r="A17" s="80"/>
      <c r="B17" s="77"/>
      <c r="C17" s="77"/>
      <c r="D17" s="33" t="s">
        <v>38</v>
      </c>
      <c r="E17" s="51" t="s">
        <v>113</v>
      </c>
      <c r="F17" s="32" t="s">
        <v>82</v>
      </c>
      <c r="G17" s="34" t="s">
        <v>118</v>
      </c>
      <c r="H17" s="35">
        <f>14346627/3494114.5*100-100</f>
        <v>310.59407183136096</v>
      </c>
      <c r="I17" s="37">
        <f t="shared" si="0"/>
        <v>5091.7060955960815</v>
      </c>
    </row>
    <row r="18" spans="1:9" ht="58.5" customHeight="1" thickBot="1">
      <c r="A18" s="81"/>
      <c r="B18" s="78"/>
      <c r="C18" s="78"/>
      <c r="D18" s="33" t="s">
        <v>38</v>
      </c>
      <c r="E18" s="51" t="s">
        <v>113</v>
      </c>
      <c r="F18" s="32" t="s">
        <v>83</v>
      </c>
      <c r="G18" s="34">
        <v>4</v>
      </c>
      <c r="H18" s="52">
        <v>8</v>
      </c>
      <c r="I18" s="37">
        <f t="shared" si="0"/>
        <v>200</v>
      </c>
    </row>
  </sheetData>
  <sheetProtection/>
  <mergeCells count="9">
    <mergeCell ref="B2:I2"/>
    <mergeCell ref="B3:I3"/>
    <mergeCell ref="C13:C15"/>
    <mergeCell ref="D5:I5"/>
    <mergeCell ref="B13:B18"/>
    <mergeCell ref="A13:A18"/>
    <mergeCell ref="C16:C18"/>
    <mergeCell ref="A9:I9"/>
    <mergeCell ref="A12:I12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0" zoomScaleSheetLayoutView="80" zoomScalePageLayoutView="0" workbookViewId="0" topLeftCell="A1">
      <selection activeCell="L7" sqref="L7"/>
    </sheetView>
  </sheetViews>
  <sheetFormatPr defaultColWidth="9.140625" defaultRowHeight="12.75"/>
  <cols>
    <col min="1" max="1" width="7.421875" style="2" customWidth="1"/>
    <col min="2" max="2" width="44.00390625" style="5" customWidth="1"/>
    <col min="3" max="3" width="13.57421875" style="5" customWidth="1"/>
    <col min="4" max="4" width="14.421875" style="5" customWidth="1"/>
    <col min="5" max="5" width="15.7109375" style="6" customWidth="1"/>
    <col min="6" max="6" width="13.28125" style="6" customWidth="1"/>
    <col min="7" max="7" width="14.57421875" style="6" customWidth="1"/>
    <col min="8" max="8" width="33.140625" style="6" customWidth="1"/>
    <col min="9" max="12" width="9.140625" style="1" customWidth="1"/>
  </cols>
  <sheetData>
    <row r="1" ht="12.75">
      <c r="H1" s="7" t="s">
        <v>54</v>
      </c>
    </row>
    <row r="2" spans="2:8" ht="12.75">
      <c r="B2" s="62" t="s">
        <v>53</v>
      </c>
      <c r="C2" s="62"/>
      <c r="D2" s="62"/>
      <c r="E2" s="62"/>
      <c r="F2" s="62"/>
      <c r="G2" s="62"/>
      <c r="H2" s="62"/>
    </row>
    <row r="3" spans="2:8" ht="12.75">
      <c r="B3" s="62" t="s">
        <v>127</v>
      </c>
      <c r="C3" s="62"/>
      <c r="D3" s="62"/>
      <c r="E3" s="62"/>
      <c r="F3" s="62"/>
      <c r="G3" s="62"/>
      <c r="H3" s="62"/>
    </row>
    <row r="5" spans="2:8" ht="29.25" customHeight="1">
      <c r="B5" s="3" t="s">
        <v>1</v>
      </c>
      <c r="D5" s="88" t="s">
        <v>50</v>
      </c>
      <c r="E5" s="88"/>
      <c r="F5" s="88"/>
      <c r="G5" s="88"/>
      <c r="H5" s="88"/>
    </row>
    <row r="6" spans="2:8" ht="30" customHeight="1">
      <c r="B6" s="3" t="s">
        <v>2</v>
      </c>
      <c r="D6" s="88" t="s">
        <v>3</v>
      </c>
      <c r="E6" s="88"/>
      <c r="F6" s="88"/>
      <c r="G6" s="88"/>
      <c r="H6" s="88"/>
    </row>
    <row r="7" ht="13.5" thickBot="1"/>
    <row r="8" spans="1:8" ht="31.5" customHeight="1" thickBot="1">
      <c r="A8" s="74" t="s">
        <v>18</v>
      </c>
      <c r="B8" s="70" t="s">
        <v>42</v>
      </c>
      <c r="C8" s="70" t="s">
        <v>43</v>
      </c>
      <c r="D8" s="82" t="s">
        <v>45</v>
      </c>
      <c r="E8" s="84"/>
      <c r="F8" s="70" t="s">
        <v>46</v>
      </c>
      <c r="G8" s="70" t="s">
        <v>47</v>
      </c>
      <c r="H8" s="70" t="s">
        <v>48</v>
      </c>
    </row>
    <row r="9" spans="1:8" ht="42" customHeight="1" thickBot="1">
      <c r="A9" s="74"/>
      <c r="B9" s="70"/>
      <c r="C9" s="70"/>
      <c r="D9" s="10" t="s">
        <v>44</v>
      </c>
      <c r="E9" s="10" t="s">
        <v>49</v>
      </c>
      <c r="F9" s="70"/>
      <c r="G9" s="70"/>
      <c r="H9" s="70"/>
    </row>
    <row r="10" spans="1:8" ht="25.5" customHeight="1" thickBot="1">
      <c r="A10" s="82" t="s">
        <v>52</v>
      </c>
      <c r="B10" s="83"/>
      <c r="C10" s="83"/>
      <c r="D10" s="83"/>
      <c r="E10" s="83"/>
      <c r="F10" s="83"/>
      <c r="G10" s="83"/>
      <c r="H10" s="84"/>
    </row>
    <row r="11" spans="1:8" ht="50.25" customHeight="1" thickBot="1">
      <c r="A11" s="10">
        <v>1</v>
      </c>
      <c r="B11" s="16" t="s">
        <v>74</v>
      </c>
      <c r="C11" s="10" t="s">
        <v>76</v>
      </c>
      <c r="D11" s="30" t="str">
        <f>'форма 3'!G10</f>
        <v>13</v>
      </c>
      <c r="E11" s="30">
        <f>'форма 3'!H10</f>
        <v>21.93662965588925</v>
      </c>
      <c r="F11" s="19">
        <f>E11-D11</f>
        <v>8.936629655889249</v>
      </c>
      <c r="G11" s="18">
        <f>E11*100/D11</f>
        <v>168.7433050453019</v>
      </c>
      <c r="H11" s="17"/>
    </row>
    <row r="12" spans="1:8" ht="71.25" customHeight="1" thickBot="1">
      <c r="A12" s="10">
        <v>2</v>
      </c>
      <c r="B12" s="32" t="s">
        <v>75</v>
      </c>
      <c r="C12" s="33" t="s">
        <v>76</v>
      </c>
      <c r="D12" s="30" t="str">
        <f>'форма 3'!G11</f>
        <v>7</v>
      </c>
      <c r="E12" s="30">
        <f>'форма 3'!H11</f>
        <v>43.25422773830539</v>
      </c>
      <c r="F12" s="36">
        <f>E12-D12</f>
        <v>36.25422773830539</v>
      </c>
      <c r="G12" s="37">
        <f>E12*100/D12</f>
        <v>617.9175391186484</v>
      </c>
      <c r="H12" s="38"/>
    </row>
    <row r="13" spans="1:8" ht="13.5" thickBot="1">
      <c r="A13" s="82" t="s">
        <v>77</v>
      </c>
      <c r="B13" s="83"/>
      <c r="C13" s="83"/>
      <c r="D13" s="83"/>
      <c r="E13" s="83"/>
      <c r="F13" s="83"/>
      <c r="G13" s="83"/>
      <c r="H13" s="84"/>
    </row>
    <row r="14" spans="1:8" ht="53.25" customHeight="1" thickBot="1">
      <c r="A14" s="29" t="s">
        <v>84</v>
      </c>
      <c r="B14" s="16" t="s">
        <v>78</v>
      </c>
      <c r="C14" s="10" t="s">
        <v>79</v>
      </c>
      <c r="D14" s="30" t="str">
        <f>'форма 3'!G13</f>
        <v>59,5</v>
      </c>
      <c r="E14" s="30">
        <f>'форма 3'!H13</f>
        <v>53.02</v>
      </c>
      <c r="F14" s="19">
        <f aca="true" t="shared" si="0" ref="F14:F19">E14-D14</f>
        <v>-6.479999999999997</v>
      </c>
      <c r="G14" s="18">
        <f aca="true" t="shared" si="1" ref="G14:G19">E14*100/D14</f>
        <v>89.10924369747899</v>
      </c>
      <c r="H14" s="17"/>
    </row>
    <row r="15" spans="1:8" ht="53.25" customHeight="1" thickBot="1">
      <c r="A15" s="29" t="s">
        <v>85</v>
      </c>
      <c r="B15" s="16" t="s">
        <v>80</v>
      </c>
      <c r="C15" s="10" t="s">
        <v>41</v>
      </c>
      <c r="D15" s="30">
        <f>'форма 3'!G14</f>
        <v>15.91</v>
      </c>
      <c r="E15" s="30">
        <f>'форма 3'!H14</f>
        <v>25.91</v>
      </c>
      <c r="F15" s="19">
        <f t="shared" si="0"/>
        <v>10</v>
      </c>
      <c r="G15" s="18">
        <f t="shared" si="1"/>
        <v>162.85355122564425</v>
      </c>
      <c r="H15" s="17"/>
    </row>
    <row r="16" spans="1:8" ht="53.25" customHeight="1" thickBot="1">
      <c r="A16" s="29" t="s">
        <v>86</v>
      </c>
      <c r="B16" s="16" t="s">
        <v>40</v>
      </c>
      <c r="C16" s="10" t="s">
        <v>76</v>
      </c>
      <c r="D16" s="30" t="str">
        <f>'форма 3'!G15</f>
        <v>1,7</v>
      </c>
      <c r="E16" s="30">
        <f>'форма 3'!H15</f>
        <v>-1.4977973568281868</v>
      </c>
      <c r="F16" s="19">
        <f t="shared" si="0"/>
        <v>-3.197797356828187</v>
      </c>
      <c r="G16" s="18">
        <f t="shared" si="1"/>
        <v>-88.10572687224628</v>
      </c>
      <c r="H16" s="17"/>
    </row>
    <row r="17" spans="1:8" ht="25.5" customHeight="1" thickBot="1">
      <c r="A17" s="31" t="s">
        <v>87</v>
      </c>
      <c r="B17" s="32" t="s">
        <v>81</v>
      </c>
      <c r="C17" s="33" t="s">
        <v>76</v>
      </c>
      <c r="D17" s="30" t="str">
        <f>'форма 3'!G16</f>
        <v>1,7</v>
      </c>
      <c r="E17" s="30">
        <f>'форма 3'!H16</f>
        <v>6.941097354989373</v>
      </c>
      <c r="F17" s="36">
        <f t="shared" si="0"/>
        <v>5.241097354989373</v>
      </c>
      <c r="G17" s="37">
        <f t="shared" si="1"/>
        <v>408.2998444111396</v>
      </c>
      <c r="H17" s="34"/>
    </row>
    <row r="18" spans="1:8" ht="41.25" customHeight="1" thickBot="1">
      <c r="A18" s="29" t="s">
        <v>88</v>
      </c>
      <c r="B18" s="16" t="s">
        <v>82</v>
      </c>
      <c r="C18" s="10" t="s">
        <v>41</v>
      </c>
      <c r="D18" s="30" t="str">
        <f>'форма 3'!G17</f>
        <v>6,1</v>
      </c>
      <c r="E18" s="30">
        <f>'форма 3'!H17</f>
        <v>310.59407183136096</v>
      </c>
      <c r="F18" s="19">
        <f t="shared" si="0"/>
        <v>304.49407183136094</v>
      </c>
      <c r="G18" s="18">
        <f t="shared" si="1"/>
        <v>5091.7060955960815</v>
      </c>
      <c r="H18" s="17"/>
    </row>
    <row r="19" spans="1:8" ht="41.25" customHeight="1" thickBot="1">
      <c r="A19" s="29" t="s">
        <v>89</v>
      </c>
      <c r="B19" s="16" t="s">
        <v>83</v>
      </c>
      <c r="C19" s="10" t="s">
        <v>79</v>
      </c>
      <c r="D19" s="53">
        <f>'форма 3'!G18</f>
        <v>4</v>
      </c>
      <c r="E19" s="53">
        <v>8</v>
      </c>
      <c r="F19" s="54">
        <f t="shared" si="0"/>
        <v>4</v>
      </c>
      <c r="G19" s="18">
        <f t="shared" si="1"/>
        <v>200</v>
      </c>
      <c r="H19" s="17"/>
    </row>
  </sheetData>
  <sheetProtection/>
  <mergeCells count="13">
    <mergeCell ref="B2:H2"/>
    <mergeCell ref="B3:H3"/>
    <mergeCell ref="A8:A9"/>
    <mergeCell ref="B8:B9"/>
    <mergeCell ref="C8:C9"/>
    <mergeCell ref="F8:F9"/>
    <mergeCell ref="G8:G9"/>
    <mergeCell ref="H8:H9"/>
    <mergeCell ref="D8:E8"/>
    <mergeCell ref="D5:H5"/>
    <mergeCell ref="A10:H10"/>
    <mergeCell ref="A13:H13"/>
    <mergeCell ref="D6:H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60" zoomScalePageLayoutView="0" workbookViewId="0" topLeftCell="A1">
      <selection activeCell="N11" sqref="N11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3" width="18.421875" style="0" customWidth="1"/>
    <col min="4" max="4" width="8.8515625" style="0" customWidth="1"/>
    <col min="5" max="5" width="55.140625" style="0" customWidth="1"/>
  </cols>
  <sheetData>
    <row r="1" ht="12.75">
      <c r="E1" s="7" t="s">
        <v>99</v>
      </c>
    </row>
    <row r="3" spans="1:5" ht="12.75">
      <c r="A3" s="89" t="s">
        <v>92</v>
      </c>
      <c r="B3" s="89"/>
      <c r="C3" s="89"/>
      <c r="D3" s="89"/>
      <c r="E3" s="89"/>
    </row>
    <row r="4" spans="1:5" ht="12.75">
      <c r="A4" s="90" t="s">
        <v>129</v>
      </c>
      <c r="B4" s="89"/>
      <c r="C4" s="89"/>
      <c r="D4" s="89"/>
      <c r="E4" s="89"/>
    </row>
    <row r="6" spans="1:14" ht="12.75">
      <c r="A6" t="s">
        <v>1</v>
      </c>
      <c r="D6" s="73" t="s">
        <v>50</v>
      </c>
      <c r="E6" s="73"/>
      <c r="F6" s="43"/>
      <c r="G6" s="43"/>
      <c r="H6" s="43"/>
      <c r="I6" s="43"/>
      <c r="J6" s="43"/>
      <c r="K6" s="43"/>
      <c r="L6" s="43"/>
      <c r="M6" s="43"/>
      <c r="N6" s="43"/>
    </row>
    <row r="7" spans="1:5" ht="29.25" customHeight="1">
      <c r="A7" t="s">
        <v>55</v>
      </c>
      <c r="D7" s="73" t="s">
        <v>3</v>
      </c>
      <c r="E7" s="73"/>
    </row>
    <row r="9" spans="1:5" s="40" customFormat="1" ht="25.5">
      <c r="A9" s="41" t="s">
        <v>18</v>
      </c>
      <c r="B9" s="41" t="s">
        <v>96</v>
      </c>
      <c r="C9" s="41" t="s">
        <v>97</v>
      </c>
      <c r="D9" s="41" t="s">
        <v>93</v>
      </c>
      <c r="E9" s="41" t="s">
        <v>98</v>
      </c>
    </row>
    <row r="10" spans="1:5" s="40" customFormat="1" ht="38.25">
      <c r="A10" s="42">
        <v>1</v>
      </c>
      <c r="B10" s="44" t="s">
        <v>94</v>
      </c>
      <c r="C10" s="41" t="s">
        <v>119</v>
      </c>
      <c r="D10" s="42">
        <v>2</v>
      </c>
      <c r="E10" s="50" t="s">
        <v>120</v>
      </c>
    </row>
    <row r="11" spans="1:5" s="40" customFormat="1" ht="153">
      <c r="A11" s="42">
        <v>2</v>
      </c>
      <c r="B11" s="44" t="s">
        <v>94</v>
      </c>
      <c r="C11" s="41" t="s">
        <v>121</v>
      </c>
      <c r="D11" s="42">
        <v>4</v>
      </c>
      <c r="E11" s="39" t="s">
        <v>122</v>
      </c>
    </row>
    <row r="12" spans="1:5" s="40" customFormat="1" ht="178.5">
      <c r="A12" s="42">
        <v>3</v>
      </c>
      <c r="B12" s="44" t="s">
        <v>94</v>
      </c>
      <c r="C12" s="41" t="s">
        <v>123</v>
      </c>
      <c r="D12" s="42">
        <v>163</v>
      </c>
      <c r="E12" s="39" t="s">
        <v>124</v>
      </c>
    </row>
    <row r="21" ht="12.75">
      <c r="A21" t="s">
        <v>95</v>
      </c>
    </row>
  </sheetData>
  <sheetProtection/>
  <mergeCells count="4">
    <mergeCell ref="A3:E3"/>
    <mergeCell ref="A4:E4"/>
    <mergeCell ref="D6:E6"/>
    <mergeCell ref="D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bochkareva</cp:lastModifiedBy>
  <cp:lastPrinted>2018-05-29T03:19:28Z</cp:lastPrinted>
  <dcterms:created xsi:type="dcterms:W3CDTF">1996-10-08T23:32:33Z</dcterms:created>
  <dcterms:modified xsi:type="dcterms:W3CDTF">2018-06-25T01:54:12Z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