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2 с новым трансфертом\"/>
    </mc:Choice>
  </mc:AlternateContent>
  <bookViews>
    <workbookView xWindow="0" yWindow="0" windowWidth="28800" windowHeight="11835"/>
  </bookViews>
  <sheets>
    <sheet name="8 2023-2024 разд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53" i="1" s="1"/>
  <c r="E54" i="1"/>
  <c r="L54" i="1" s="1"/>
  <c r="E53" i="1"/>
  <c r="L53" i="1" s="1"/>
  <c r="O52" i="1"/>
  <c r="Q52" i="1" s="1"/>
  <c r="J52" i="1"/>
  <c r="L52" i="1"/>
  <c r="D52" i="1"/>
  <c r="O51" i="1"/>
  <c r="Q51" i="1" s="1"/>
  <c r="J51" i="1"/>
  <c r="D51" i="1"/>
  <c r="O50" i="1"/>
  <c r="Q50" i="1" s="1"/>
  <c r="J50" i="1"/>
  <c r="D50" i="1"/>
  <c r="O49" i="1"/>
  <c r="Q49" i="1" s="1"/>
  <c r="J49" i="1"/>
  <c r="L49" i="1" s="1"/>
  <c r="D49" i="1"/>
  <c r="O48" i="1"/>
  <c r="J48" i="1"/>
  <c r="L48" i="1" s="1"/>
  <c r="D48" i="1"/>
  <c r="O47" i="1"/>
  <c r="Q47" i="1" s="1"/>
  <c r="J47" i="1"/>
  <c r="L47" i="1" s="1"/>
  <c r="D47" i="1"/>
  <c r="O46" i="1"/>
  <c r="Q46" i="1" s="1"/>
  <c r="J46" i="1"/>
  <c r="L46" i="1" s="1"/>
  <c r="D46" i="1"/>
  <c r="O45" i="1"/>
  <c r="Q45" i="1" s="1"/>
  <c r="J45" i="1"/>
  <c r="L45" i="1"/>
  <c r="D45" i="1"/>
  <c r="O44" i="1"/>
  <c r="J44" i="1"/>
  <c r="L44" i="1" s="1"/>
  <c r="Q43" i="1"/>
  <c r="D44" i="1"/>
  <c r="O43" i="1"/>
  <c r="J43" i="1"/>
  <c r="L43" i="1" s="1"/>
  <c r="D43" i="1"/>
  <c r="O42" i="1"/>
  <c r="Q42" i="1" s="1"/>
  <c r="J42" i="1"/>
  <c r="L42" i="1" s="1"/>
  <c r="D42" i="1"/>
  <c r="O41" i="1"/>
  <c r="Q41" i="1" s="1"/>
  <c r="J41" i="1"/>
  <c r="L41" i="1" s="1"/>
  <c r="D41" i="1"/>
  <c r="D40" i="1" s="1"/>
  <c r="O40" i="1"/>
  <c r="Q40" i="1" s="1"/>
  <c r="J40" i="1"/>
  <c r="L40" i="1"/>
  <c r="O39" i="1"/>
  <c r="J39" i="1"/>
  <c r="Q39" i="1"/>
  <c r="L39" i="1"/>
  <c r="D39" i="1"/>
  <c r="O38" i="1"/>
  <c r="J38" i="1"/>
  <c r="L38" i="1" s="1"/>
  <c r="Q38" i="1"/>
  <c r="D38" i="1"/>
  <c r="O37" i="1"/>
  <c r="Q37" i="1" s="1"/>
  <c r="J37" i="1"/>
  <c r="L37" i="1" s="1"/>
  <c r="O36" i="1"/>
  <c r="Q36" i="1" s="1"/>
  <c r="J36" i="1"/>
  <c r="L36" i="1" s="1"/>
  <c r="D36" i="1"/>
  <c r="O35" i="1"/>
  <c r="J35" i="1"/>
  <c r="D35" i="1"/>
  <c r="O34" i="1"/>
  <c r="Q34" i="1" s="1"/>
  <c r="J34" i="1"/>
  <c r="L34" i="1" s="1"/>
  <c r="D34" i="1"/>
  <c r="O33" i="1"/>
  <c r="Q33" i="1" s="1"/>
  <c r="J33" i="1"/>
  <c r="L33" i="1"/>
  <c r="D33" i="1"/>
  <c r="O32" i="1"/>
  <c r="J32" i="1"/>
  <c r="L32" i="1" s="1"/>
  <c r="Q32" i="1"/>
  <c r="D32" i="1"/>
  <c r="O31" i="1"/>
  <c r="Q31" i="1" s="1"/>
  <c r="J31" i="1"/>
  <c r="L31" i="1" s="1"/>
  <c r="D31" i="1"/>
  <c r="O30" i="1"/>
  <c r="Q30" i="1" s="1"/>
  <c r="J30" i="1"/>
  <c r="L30" i="1" s="1"/>
  <c r="D30" i="1"/>
  <c r="D29" i="1" s="1"/>
  <c r="O29" i="1"/>
  <c r="Q29" i="1" s="1"/>
  <c r="J29" i="1"/>
  <c r="L29" i="1"/>
  <c r="O28" i="1"/>
  <c r="J28" i="1"/>
  <c r="Q28" i="1"/>
  <c r="L28" i="1"/>
  <c r="D28" i="1"/>
  <c r="O27" i="1"/>
  <c r="J27" i="1"/>
  <c r="L27" i="1" s="1"/>
  <c r="Q27" i="1"/>
  <c r="D27" i="1"/>
  <c r="O26" i="1"/>
  <c r="Q26" i="1" s="1"/>
  <c r="J26" i="1"/>
  <c r="O25" i="1"/>
  <c r="Q25" i="1" s="1"/>
  <c r="J25" i="1"/>
  <c r="O24" i="1"/>
  <c r="Q24" i="1" s="1"/>
  <c r="J24" i="1"/>
  <c r="L24" i="1" s="1"/>
  <c r="D24" i="1"/>
  <c r="O23" i="1"/>
  <c r="Q23" i="1" s="1"/>
  <c r="J23" i="1"/>
  <c r="L23" i="1" s="1"/>
  <c r="O22" i="1"/>
  <c r="J22" i="1"/>
  <c r="L22" i="1" s="1"/>
  <c r="Q22" i="1"/>
  <c r="O21" i="1"/>
  <c r="J21" i="1"/>
  <c r="L21" i="1" s="1"/>
  <c r="Q21" i="1"/>
  <c r="O20" i="1"/>
  <c r="Q20" i="1" s="1"/>
  <c r="J20" i="1"/>
  <c r="L20" i="1" s="1"/>
  <c r="D20" i="1"/>
  <c r="O19" i="1"/>
  <c r="Q19" i="1" s="1"/>
  <c r="J19" i="1"/>
  <c r="L19" i="1" s="1"/>
  <c r="D19" i="1"/>
  <c r="Q18" i="1"/>
  <c r="L18" i="1"/>
  <c r="D18" i="1"/>
  <c r="O17" i="1"/>
  <c r="Q17" i="1" s="1"/>
  <c r="N17" i="1"/>
  <c r="J17" i="1"/>
  <c r="L17" i="1" s="1"/>
  <c r="D17" i="1"/>
  <c r="O16" i="1"/>
  <c r="Q16" i="1" s="1"/>
  <c r="J16" i="1"/>
  <c r="L16" i="1" s="1"/>
  <c r="O15" i="1"/>
  <c r="J15" i="1"/>
  <c r="L15" i="1" s="1"/>
  <c r="Q12" i="1"/>
  <c r="D15" i="1"/>
  <c r="O14" i="1"/>
  <c r="Q14" i="1" s="1"/>
  <c r="J14" i="1"/>
  <c r="L14" i="1" s="1"/>
  <c r="D14" i="1"/>
  <c r="O13" i="1"/>
  <c r="Q13" i="1" s="1"/>
  <c r="L13" i="1"/>
  <c r="J13" i="1"/>
  <c r="D13" i="1"/>
  <c r="D12" i="1" s="1"/>
  <c r="O12" i="1"/>
  <c r="J12" i="1"/>
  <c r="O11" i="1"/>
  <c r="J11" i="1"/>
  <c r="L11" i="1" s="1"/>
  <c r="O10" i="1"/>
  <c r="J10" i="1"/>
  <c r="D10" i="1" l="1"/>
  <c r="L12" i="1"/>
  <c r="Q10" i="1"/>
  <c r="Q11" i="1"/>
  <c r="Q15" i="1"/>
  <c r="L25" i="1"/>
  <c r="L35" i="1"/>
  <c r="Q44" i="1"/>
  <c r="Q48" i="1"/>
  <c r="L50" i="1"/>
  <c r="L51" i="1"/>
  <c r="Q35" i="1"/>
  <c r="L10" i="1" l="1"/>
</calcChain>
</file>

<file path=xl/sharedStrings.xml><?xml version="1.0" encoding="utf-8"?>
<sst xmlns="http://schemas.openxmlformats.org/spreadsheetml/2006/main" count="135" uniqueCount="72">
  <si>
    <t xml:space="preserve"> к решению Горно-Алтайского</t>
  </si>
  <si>
    <t>городского Совета депутатов</t>
  </si>
  <si>
    <t>РАСПРЕДЕЛЕНИЕ БЮДЖЕТНЫХ АССИГНОВАНИЙ</t>
  </si>
  <si>
    <t>по разделам и подразделам классификации расходов бюджета на 2023 и 2024 годы</t>
  </si>
  <si>
    <t>тыс.рублей</t>
  </si>
  <si>
    <t>Наименование</t>
  </si>
  <si>
    <t>Раздел</t>
  </si>
  <si>
    <t>Подраздел</t>
  </si>
  <si>
    <t>2023 год</t>
  </si>
  <si>
    <t>2024 год</t>
  </si>
  <si>
    <t>всего расходов</t>
  </si>
  <si>
    <t>условно утверждаемые расходы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</si>
  <si>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</si>
  <si>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</si>
  <si>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</si>
  <si>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</si>
  <si>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</si>
  <si>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</si>
  <si>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</si>
  <si>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</si>
  <si>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</si>
  <si>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</si>
  <si>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</si>
  <si>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</si>
  <si>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</si>
  <si>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</si>
  <si>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</si>
  <si>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</si>
  <si>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</si>
  <si>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</si>
  <si>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</si>
  <si>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</si>
  <si>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</si>
  <si>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</si>
  <si>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</si>
  <si>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</si>
  <si>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</si>
  <si>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Водное хозяйство</t>
  </si>
  <si>
    <t>Транспорт</t>
  </si>
  <si>
    <t>08</t>
  </si>
  <si>
    <t>Дорожное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</si>
  <si>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</si>
  <si>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</si>
  <si>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</si>
  <si>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</si>
  <si>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</si>
  <si>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</si>
  <si>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</si>
  <si>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</si>
  <si>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</si>
  <si>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</si>
  <si>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</si>
  <si>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</si>
  <si>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</si>
  <si>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</si>
  <si>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</si>
  <si>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</si>
  <si>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</si>
  <si>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</si>
  <si>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</si>
  <si>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население</t>
  </si>
  <si>
    <t>Борьба с беспризорностью опека и попечительство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</si>
  <si>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</si>
  <si>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</si>
  <si>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</si>
  <si>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</si>
  <si>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</si>
  <si>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</si>
  <si>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</si>
  <si>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Прочие межбюджетные трансферты общего характера</t>
  </si>
  <si>
    <t>ПРИЛОЖЕНИЕ № 6</t>
  </si>
  <si>
    <t xml:space="preserve"> от «16» декабря 2021 года № 36-1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</si>
</sst>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\ _₽_-;\-* #,##0.0\ _₽_-;_-* &quot;-&quot;?\ _₽_-;_-@_-"/>
    <numFmt numFmtId="167" formatCode="_-* #,##0.00000_р_._-;\-* #,##0.00000_р_._-;_-* &quot;-&quot;??_р_._-;_-@_-"/>
    <numFmt numFmtId="168" formatCode="0.000000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Fill="1" applyAlignment="1"/>
    <xf numFmtId="0" fontId="1" fillId="2" borderId="0" xfId="0" applyFont="1" applyFill="1" applyAlignment="1"/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165" fontId="1" fillId="0" borderId="0" xfId="0" applyNumberFormat="1" applyFont="1"/>
    <xf numFmtId="0" fontId="3" fillId="0" borderId="2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/>
    </xf>
    <xf numFmtId="167" fontId="1" fillId="0" borderId="0" xfId="0" applyNumberFormat="1" applyFont="1"/>
    <xf numFmtId="0" fontId="4" fillId="3" borderId="1" xfId="0" applyFont="1" applyFill="1" applyBorder="1" applyAlignment="1">
      <alignment wrapText="1"/>
    </xf>
    <xf numFmtId="167" fontId="3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/>
    </xf>
    <xf numFmtId="165" fontId="2" fillId="0" borderId="3" xfId="0" applyNumberFormat="1" applyFont="1" applyFill="1" applyBorder="1"/>
    <xf numFmtId="165" fontId="2" fillId="0" borderId="0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20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96;&#1077;&#1085;&#1080;&#1077;%20&#8470;%207-14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2022 РАЗД"/>
      <sheetName val="8 2023-2024 разд"/>
      <sheetName val="9 программы 2022"/>
      <sheetName val="10 программы 2023-2024"/>
      <sheetName val="без глав 2022"/>
      <sheetName val="без глав 2022-2023"/>
      <sheetName val="2022"/>
      <sheetName val="2023-2024 вед"/>
      <sheetName val="Лист1"/>
    </sheetNames>
    <sheetDataSet>
      <sheetData sheetId="0"/>
      <sheetData sheetId="1"/>
      <sheetData sheetId="2"/>
      <sheetData sheetId="3"/>
      <sheetData sheetId="4"/>
      <sheetData sheetId="5">
        <row r="18">
          <cell r="G18">
            <v>2342554.34546</v>
          </cell>
          <cell r="L18">
            <v>2789372.7</v>
          </cell>
        </row>
        <row r="19">
          <cell r="G19">
            <v>30671</v>
          </cell>
          <cell r="L19">
            <v>63800</v>
          </cell>
        </row>
        <row r="20">
          <cell r="G20">
            <v>175708.96000000002</v>
          </cell>
          <cell r="L20">
            <v>206024.35000000003</v>
          </cell>
        </row>
        <row r="21">
          <cell r="G21">
            <v>2594.6610000000001</v>
          </cell>
          <cell r="L21">
            <v>2594.6610000000001</v>
          </cell>
        </row>
        <row r="28">
          <cell r="G28">
            <v>4378.442</v>
          </cell>
          <cell r="L28">
            <v>4378.442</v>
          </cell>
        </row>
        <row r="46">
          <cell r="G46">
            <v>88416.41</v>
          </cell>
          <cell r="L46">
            <v>88416.41</v>
          </cell>
        </row>
        <row r="142">
          <cell r="G142">
            <v>13.2</v>
          </cell>
          <cell r="L142">
            <v>11.9</v>
          </cell>
        </row>
        <row r="150">
          <cell r="G150">
            <v>16710.924999999999</v>
          </cell>
          <cell r="L150">
            <v>16710.924999999999</v>
          </cell>
        </row>
        <row r="193">
          <cell r="G193">
            <v>2000</v>
          </cell>
          <cell r="L193">
            <v>2000</v>
          </cell>
        </row>
        <row r="197">
          <cell r="G197">
            <v>61595.322000000015</v>
          </cell>
          <cell r="L197">
            <v>91912.012000000017</v>
          </cell>
        </row>
        <row r="259">
          <cell r="G259">
            <v>27627.5</v>
          </cell>
          <cell r="L259">
            <v>30327.5</v>
          </cell>
        </row>
        <row r="260">
          <cell r="G260">
            <v>13086.500000000002</v>
          </cell>
          <cell r="L260">
            <v>13086.500000000002</v>
          </cell>
        </row>
        <row r="272">
          <cell r="G272">
            <v>14541</v>
          </cell>
          <cell r="L272">
            <v>17241</v>
          </cell>
        </row>
        <row r="289">
          <cell r="G289">
            <v>266947.64</v>
          </cell>
          <cell r="L289">
            <v>227258.75</v>
          </cell>
        </row>
        <row r="290">
          <cell r="G290">
            <v>24129.8</v>
          </cell>
          <cell r="L290">
            <v>0</v>
          </cell>
        </row>
        <row r="298">
          <cell r="G298">
            <v>7309.09</v>
          </cell>
          <cell r="L298">
            <v>0</v>
          </cell>
        </row>
        <row r="303">
          <cell r="G303">
            <v>221081.75</v>
          </cell>
          <cell r="L303">
            <v>221081.75</v>
          </cell>
        </row>
        <row r="327">
          <cell r="G327">
            <v>14427</v>
          </cell>
          <cell r="L327">
            <v>6177</v>
          </cell>
        </row>
        <row r="355">
          <cell r="G355">
            <v>560248.59545999998</v>
          </cell>
          <cell r="L355">
            <v>470427.35</v>
          </cell>
        </row>
        <row r="356">
          <cell r="G356">
            <v>2000</v>
          </cell>
          <cell r="L356">
            <v>2000</v>
          </cell>
        </row>
        <row r="363">
          <cell r="G363">
            <v>400193.27647000004</v>
          </cell>
          <cell r="L363">
            <v>277900.23</v>
          </cell>
        </row>
        <row r="406">
          <cell r="G406">
            <v>115847.22899</v>
          </cell>
          <cell r="L406">
            <v>148319.03</v>
          </cell>
        </row>
        <row r="483">
          <cell r="G483">
            <v>42208.09</v>
          </cell>
          <cell r="L483">
            <v>42208.09</v>
          </cell>
        </row>
        <row r="514">
          <cell r="G514">
            <v>1084051.79</v>
          </cell>
          <cell r="L514">
            <v>1596904.7900000005</v>
          </cell>
        </row>
        <row r="515">
          <cell r="G515">
            <v>303315.25</v>
          </cell>
          <cell r="L515">
            <v>457304.24</v>
          </cell>
        </row>
        <row r="583">
          <cell r="G583">
            <v>567075.87</v>
          </cell>
          <cell r="L583">
            <v>871989.38000000012</v>
          </cell>
        </row>
        <row r="651">
          <cell r="G651">
            <v>134933.81</v>
          </cell>
          <cell r="L651">
            <v>188884.31</v>
          </cell>
        </row>
        <row r="740">
          <cell r="G740">
            <v>25328.75</v>
          </cell>
          <cell r="L740">
            <v>25328.75</v>
          </cell>
        </row>
        <row r="807">
          <cell r="G807">
            <v>53398.11</v>
          </cell>
          <cell r="L807">
            <v>53398.11</v>
          </cell>
        </row>
        <row r="843">
          <cell r="G843">
            <v>54007.31</v>
          </cell>
          <cell r="L843">
            <v>54007.31</v>
          </cell>
        </row>
        <row r="844">
          <cell r="G844">
            <v>33101.97</v>
          </cell>
          <cell r="L844">
            <v>33101.97</v>
          </cell>
        </row>
        <row r="883">
          <cell r="G883">
            <v>20905.34</v>
          </cell>
          <cell r="L883">
            <v>20905.34</v>
          </cell>
        </row>
        <row r="912">
          <cell r="G912">
            <v>27626.400000000001</v>
          </cell>
          <cell r="L912">
            <v>24811</v>
          </cell>
        </row>
        <row r="913">
          <cell r="G913">
            <v>2800</v>
          </cell>
          <cell r="L913">
            <v>2800</v>
          </cell>
        </row>
        <row r="917">
          <cell r="G917">
            <v>10701.4</v>
          </cell>
          <cell r="L917">
            <v>7886</v>
          </cell>
        </row>
        <row r="935">
          <cell r="G935">
            <v>14125</v>
          </cell>
          <cell r="L935">
            <v>14125</v>
          </cell>
        </row>
        <row r="942">
          <cell r="G942">
            <v>61129.93</v>
          </cell>
          <cell r="L942">
            <v>61129.93</v>
          </cell>
        </row>
        <row r="943">
          <cell r="G943">
            <v>61129.93</v>
          </cell>
          <cell r="L943">
            <v>61129.93</v>
          </cell>
        </row>
        <row r="988">
          <cell r="G988">
            <v>4098.2199999999993</v>
          </cell>
          <cell r="L988">
            <v>4098.2199999999993</v>
          </cell>
        </row>
        <row r="989">
          <cell r="G989">
            <v>4098.2199999999993</v>
          </cell>
          <cell r="L989">
            <v>4098.2199999999993</v>
          </cell>
        </row>
        <row r="994">
          <cell r="G994">
            <v>50437</v>
          </cell>
          <cell r="L994">
            <v>50583.5</v>
          </cell>
        </row>
        <row r="995">
          <cell r="G995">
            <v>50437</v>
          </cell>
          <cell r="L995">
            <v>50583.5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2021 РАЗД"/>
      <sheetName val="8 2020-2021 разд"/>
      <sheetName val="9 программы 2021"/>
      <sheetName val="10 программы 2021-2022"/>
      <sheetName val="без глав 2021"/>
      <sheetName val="без глав 2022-2023"/>
      <sheetName val="2021"/>
      <sheetName val="2022-2023 вед"/>
    </sheetNames>
    <sheetDataSet>
      <sheetData sheetId="0"/>
      <sheetData sheetId="1"/>
      <sheetData sheetId="2"/>
      <sheetData sheetId="3"/>
      <sheetData sheetId="4"/>
      <sheetData sheetId="5">
        <row r="131">
          <cell r="K131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workbookViewId="0">
      <selection activeCell="R14" sqref="R14"/>
    </sheetView>
  </sheetViews>
  <sheetFormatPr defaultRowHeight="12.75" x14ac:dyDescent="0.2"/>
  <cols>
    <col min="1" max="1" width="56.42578125" style="1" customWidth="1"/>
    <col min="2" max="2" width="9" style="1" customWidth="1"/>
    <col min="3" max="3" width="10.42578125" style="1" customWidth="1"/>
    <col min="4" max="4" width="16.42578125" style="1" hidden="1" customWidth="1"/>
    <col min="5" max="5" width="22.85546875" style="1" customWidth="1"/>
    <col min="6" max="6" width="16.140625" style="1" customWidth="1"/>
    <col min="7" max="7" width="3" style="1" customWidth="1"/>
    <col min="8" max="8" width="9.5703125" style="1" bestFit="1" customWidth="1"/>
    <col min="9" max="9" width="9.140625" style="1" customWidth="1"/>
    <col min="10" max="10" width="12.5703125" style="1" hidden="1" customWidth="1"/>
    <col min="11" max="11" width="9.140625" style="1" hidden="1" customWidth="1"/>
    <col min="12" max="14" width="11.42578125" style="1" hidden="1" customWidth="1"/>
    <col min="15" max="15" width="12.140625" style="1" hidden="1" customWidth="1"/>
    <col min="16" max="16" width="9.140625" style="1" hidden="1" customWidth="1"/>
    <col min="17" max="17" width="10.42578125" style="1" hidden="1" customWidth="1"/>
    <col min="18" max="16384" width="9.140625" style="1"/>
  </cols>
  <sheetData>
    <row r="1" spans="1:17" x14ac:dyDescent="0.2">
      <c r="C1" s="2"/>
      <c r="D1" s="2"/>
      <c r="E1" s="38" t="s">
        <v>70</v>
      </c>
      <c r="F1" s="38"/>
      <c r="G1"/>
    </row>
    <row r="2" spans="1:17" x14ac:dyDescent="0.2">
      <c r="C2" s="2"/>
      <c r="D2" s="2"/>
      <c r="E2" s="38" t="s">
        <v>0</v>
      </c>
      <c r="F2" s="38"/>
      <c r="G2"/>
    </row>
    <row r="3" spans="1:17" x14ac:dyDescent="0.2">
      <c r="C3" s="2"/>
      <c r="D3" s="2"/>
      <c r="E3" s="38" t="s">
        <v>1</v>
      </c>
      <c r="F3" s="38"/>
      <c r="G3"/>
    </row>
    <row r="4" spans="1:17" x14ac:dyDescent="0.2">
      <c r="C4" s="3"/>
      <c r="D4" s="3"/>
      <c r="E4" s="38" t="s">
        <v>71</v>
      </c>
      <c r="F4" s="38"/>
      <c r="G4"/>
    </row>
    <row r="5" spans="1:17" ht="15" x14ac:dyDescent="0.25">
      <c r="A5" s="4"/>
      <c r="B5" s="4"/>
      <c r="C5" s="5"/>
      <c r="D5" s="5"/>
      <c r="E5" s="4"/>
    </row>
    <row r="6" spans="1:17" ht="14.25" x14ac:dyDescent="0.2">
      <c r="A6" s="39" t="s">
        <v>2</v>
      </c>
      <c r="B6" s="39"/>
      <c r="C6" s="39"/>
      <c r="D6" s="39"/>
      <c r="E6" s="39"/>
      <c r="F6" s="39"/>
    </row>
    <row r="7" spans="1:17" ht="14.25" x14ac:dyDescent="0.2">
      <c r="A7" s="40" t="s">
        <v>3</v>
      </c>
      <c r="B7" s="40"/>
      <c r="C7" s="40"/>
      <c r="D7" s="40"/>
      <c r="E7" s="40"/>
      <c r="F7" s="40"/>
    </row>
    <row r="8" spans="1:17" ht="12.75" customHeight="1" x14ac:dyDescent="0.25">
      <c r="A8" s="6"/>
      <c r="B8" s="6"/>
      <c r="C8" s="6"/>
      <c r="D8" s="6"/>
      <c r="E8" s="6"/>
      <c r="F8" s="7" t="s">
        <v>4</v>
      </c>
    </row>
    <row r="9" spans="1:17" ht="15" x14ac:dyDescent="0.2">
      <c r="A9" s="8" t="s">
        <v>5</v>
      </c>
      <c r="B9" s="8" t="s">
        <v>6</v>
      </c>
      <c r="C9" s="8" t="s">
        <v>7</v>
      </c>
      <c r="D9" s="36" t="s">
        <v>8</v>
      </c>
      <c r="E9" s="37"/>
      <c r="F9" s="8" t="s">
        <v>9</v>
      </c>
    </row>
    <row r="10" spans="1:17" ht="15" x14ac:dyDescent="0.2">
      <c r="A10" s="9" t="s">
        <v>10</v>
      </c>
      <c r="B10" s="10"/>
      <c r="C10" s="10"/>
      <c r="D10" s="11" t="e">
        <f>D12+D24+D29+D34+D40+D43+D47+D49+D51</f>
        <v>#REF!</v>
      </c>
      <c r="E10" s="12">
        <v>2342554.3454600004</v>
      </c>
      <c r="F10" s="12">
        <v>2789372.7000000007</v>
      </c>
      <c r="H10" s="13"/>
      <c r="I10" s="13"/>
      <c r="J10" s="1">
        <f>'[1]без глав 2022-2023'!G18</f>
        <v>2342554.34546</v>
      </c>
      <c r="L10" s="14">
        <f t="shared" ref="L10:L54" si="0">E10-J10</f>
        <v>0</v>
      </c>
      <c r="M10" s="14"/>
      <c r="N10" s="14"/>
      <c r="O10" s="1">
        <f>'[1]без глав 2022-2023'!L18</f>
        <v>2789372.7</v>
      </c>
      <c r="Q10" s="14">
        <f>F10-O10</f>
        <v>0</v>
      </c>
    </row>
    <row r="11" spans="1:17" ht="15" x14ac:dyDescent="0.2">
      <c r="A11" s="15" t="s">
        <v>11</v>
      </c>
      <c r="B11" s="10"/>
      <c r="C11" s="10"/>
      <c r="D11" s="11"/>
      <c r="E11" s="16">
        <v>30671</v>
      </c>
      <c r="F11" s="16">
        <v>63800</v>
      </c>
      <c r="J11" s="1">
        <f>'[1]без глав 2022-2023'!G19</f>
        <v>30671</v>
      </c>
      <c r="L11" s="14">
        <f t="shared" si="0"/>
        <v>0</v>
      </c>
      <c r="M11" s="14"/>
      <c r="N11" s="14"/>
      <c r="O11" s="1">
        <f>'[1]без глав 2022-2023'!L19</f>
        <v>63800</v>
      </c>
      <c r="Q11" s="14">
        <f t="shared" ref="Q11:Q52" si="1">F11-O11</f>
        <v>0</v>
      </c>
    </row>
    <row r="12" spans="1:17" ht="14.25" x14ac:dyDescent="0.2">
      <c r="A12" s="17" t="s">
        <v>12</v>
      </c>
      <c r="B12" s="18" t="s">
        <v>13</v>
      </c>
      <c r="C12" s="18" t="s">
        <v>14</v>
      </c>
      <c r="D12" s="19" t="e">
        <f>SUM(D13:D20)</f>
        <v>#REF!</v>
      </c>
      <c r="E12" s="12">
        <v>175708.96000000002</v>
      </c>
      <c r="F12" s="12">
        <v>206024.35000000003</v>
      </c>
      <c r="J12" s="1">
        <f>'[1]без глав 2022-2023'!G20</f>
        <v>175708.96000000002</v>
      </c>
      <c r="L12" s="14">
        <f t="shared" si="0"/>
        <v>0</v>
      </c>
      <c r="M12" s="14"/>
      <c r="N12" s="14"/>
      <c r="O12" s="1">
        <f>'[1]без глав 2022-2023'!L20</f>
        <v>206024.35000000003</v>
      </c>
      <c r="Q12" s="14">
        <f t="shared" si="1"/>
        <v>0</v>
      </c>
    </row>
    <row r="13" spans="1:17" ht="30" x14ac:dyDescent="0.25">
      <c r="A13" s="20" t="s">
        <v>15</v>
      </c>
      <c r="B13" s="10" t="s">
        <v>13</v>
      </c>
      <c r="C13" s="10" t="s">
        <v>16</v>
      </c>
      <c r="D13" s="11" t="e">
        <f>#REF!</f>
        <v>#REF!</v>
      </c>
      <c r="E13" s="16">
        <v>2594.6610000000001</v>
      </c>
      <c r="F13" s="16">
        <v>2594.6610000000001</v>
      </c>
      <c r="J13" s="1">
        <f>'[1]без глав 2022-2023'!G21</f>
        <v>2594.6610000000001</v>
      </c>
      <c r="L13" s="14">
        <f t="shared" si="0"/>
        <v>0</v>
      </c>
      <c r="M13" s="14"/>
      <c r="N13" s="14"/>
      <c r="O13" s="1">
        <f>'[1]без глав 2022-2023'!L21</f>
        <v>2594.6610000000001</v>
      </c>
      <c r="Q13" s="14">
        <f t="shared" si="1"/>
        <v>0</v>
      </c>
    </row>
    <row r="14" spans="1:17" ht="45" x14ac:dyDescent="0.25">
      <c r="A14" s="21" t="s">
        <v>17</v>
      </c>
      <c r="B14" s="10" t="s">
        <v>13</v>
      </c>
      <c r="C14" s="10" t="s">
        <v>18</v>
      </c>
      <c r="D14" s="11" t="e">
        <f>#REF!</f>
        <v>#REF!</v>
      </c>
      <c r="E14" s="16">
        <v>4378.442</v>
      </c>
      <c r="F14" s="16">
        <v>4378.442</v>
      </c>
      <c r="J14" s="1">
        <f>'[1]без глав 2022-2023'!G28</f>
        <v>4378.442</v>
      </c>
      <c r="L14" s="14">
        <f t="shared" si="0"/>
        <v>0</v>
      </c>
      <c r="M14" s="14"/>
      <c r="N14" s="14"/>
      <c r="O14" s="1">
        <f>'[1]без глав 2022-2023'!L28</f>
        <v>4378.442</v>
      </c>
      <c r="Q14" s="14">
        <f t="shared" si="1"/>
        <v>0</v>
      </c>
    </row>
    <row r="15" spans="1:17" ht="45" x14ac:dyDescent="0.25">
      <c r="A15" s="20" t="s">
        <v>19</v>
      </c>
      <c r="B15" s="10" t="s">
        <v>13</v>
      </c>
      <c r="C15" s="10" t="s">
        <v>20</v>
      </c>
      <c r="D15" s="11" t="e">
        <f>#REF!+#REF!+#REF!</f>
        <v>#REF!</v>
      </c>
      <c r="E15" s="16">
        <v>88416.41</v>
      </c>
      <c r="F15" s="16">
        <v>88416.41</v>
      </c>
      <c r="J15" s="1">
        <f>'[1]без глав 2022-2023'!G46</f>
        <v>88416.41</v>
      </c>
      <c r="L15" s="14">
        <f t="shared" si="0"/>
        <v>0</v>
      </c>
      <c r="M15" s="14"/>
      <c r="N15" s="14"/>
      <c r="O15" s="1">
        <f>'[1]без глав 2022-2023'!L46</f>
        <v>88416.41</v>
      </c>
      <c r="Q15" s="14">
        <f t="shared" si="1"/>
        <v>0</v>
      </c>
    </row>
    <row r="16" spans="1:17" ht="15" x14ac:dyDescent="0.25">
      <c r="A16" s="20" t="s">
        <v>21</v>
      </c>
      <c r="B16" s="10" t="s">
        <v>13</v>
      </c>
      <c r="C16" s="10" t="s">
        <v>22</v>
      </c>
      <c r="D16" s="11"/>
      <c r="E16" s="16">
        <v>13.2</v>
      </c>
      <c r="F16" s="16">
        <v>11.9</v>
      </c>
      <c r="J16" s="1">
        <f>'[1]без глав 2022-2023'!G142</f>
        <v>13.2</v>
      </c>
      <c r="L16" s="14">
        <f t="shared" si="0"/>
        <v>0</v>
      </c>
      <c r="M16" s="14"/>
      <c r="N16" s="14"/>
      <c r="O16" s="1">
        <f>'[1]без глав 2022-2023'!L142</f>
        <v>11.9</v>
      </c>
      <c r="Q16" s="14">
        <f t="shared" si="1"/>
        <v>0</v>
      </c>
    </row>
    <row r="17" spans="1:17" ht="45" x14ac:dyDescent="0.25">
      <c r="A17" s="20" t="s">
        <v>23</v>
      </c>
      <c r="B17" s="10" t="s">
        <v>13</v>
      </c>
      <c r="C17" s="10" t="s">
        <v>24</v>
      </c>
      <c r="D17" s="11" t="e">
        <f>#REF!+#REF!</f>
        <v>#REF!</v>
      </c>
      <c r="E17" s="16">
        <v>16710.924999999999</v>
      </c>
      <c r="F17" s="16">
        <v>16710.924999999999</v>
      </c>
      <c r="J17" s="1">
        <f>'[1]без глав 2022-2023'!G150</f>
        <v>16710.924999999999</v>
      </c>
      <c r="L17" s="14">
        <f t="shared" si="0"/>
        <v>0</v>
      </c>
      <c r="M17" s="14"/>
      <c r="N17" s="1">
        <f>'[2]без глав 2022-2023'!K131</f>
        <v>0</v>
      </c>
      <c r="O17" s="1">
        <f>'[1]без глав 2022-2023'!L150</f>
        <v>16710.924999999999</v>
      </c>
      <c r="Q17" s="14">
        <f t="shared" si="1"/>
        <v>0</v>
      </c>
    </row>
    <row r="18" spans="1:17" ht="15" hidden="1" x14ac:dyDescent="0.25">
      <c r="A18" s="20" t="s">
        <v>25</v>
      </c>
      <c r="B18" s="10" t="s">
        <v>13</v>
      </c>
      <c r="C18" s="10" t="s">
        <v>26</v>
      </c>
      <c r="D18" s="11" t="e">
        <f>#REF!</f>
        <v>#REF!</v>
      </c>
      <c r="E18" s="16"/>
      <c r="F18" s="16"/>
      <c r="L18" s="14">
        <f t="shared" si="0"/>
        <v>0</v>
      </c>
      <c r="M18" s="14"/>
      <c r="N18" s="14"/>
      <c r="Q18" s="14">
        <f t="shared" si="1"/>
        <v>0</v>
      </c>
    </row>
    <row r="19" spans="1:17" ht="15" x14ac:dyDescent="0.25">
      <c r="A19" s="20" t="s">
        <v>27</v>
      </c>
      <c r="B19" s="10" t="s">
        <v>13</v>
      </c>
      <c r="C19" s="10" t="s">
        <v>28</v>
      </c>
      <c r="D19" s="11" t="e">
        <f>#REF!</f>
        <v>#REF!</v>
      </c>
      <c r="E19" s="16">
        <v>2000</v>
      </c>
      <c r="F19" s="16">
        <v>2000</v>
      </c>
      <c r="J19" s="1">
        <f>'[1]без глав 2022-2023'!G193</f>
        <v>2000</v>
      </c>
      <c r="L19" s="14">
        <f t="shared" si="0"/>
        <v>0</v>
      </c>
      <c r="M19" s="14"/>
      <c r="N19" s="14"/>
      <c r="O19" s="1">
        <f>'[1]без глав 2022-2023'!L193</f>
        <v>2000</v>
      </c>
      <c r="Q19" s="14">
        <f t="shared" si="1"/>
        <v>0</v>
      </c>
    </row>
    <row r="20" spans="1:17" ht="15" x14ac:dyDescent="0.25">
      <c r="A20" s="20" t="s">
        <v>29</v>
      </c>
      <c r="B20" s="10" t="s">
        <v>13</v>
      </c>
      <c r="C20" s="10" t="s">
        <v>30</v>
      </c>
      <c r="D20" s="11" t="e">
        <f>#REF!+#REF!+#REF!+#REF!</f>
        <v>#REF!</v>
      </c>
      <c r="E20" s="16">
        <v>61595.322000000015</v>
      </c>
      <c r="F20" s="16">
        <v>91912.012000000017</v>
      </c>
      <c r="J20" s="1">
        <f>'[1]без глав 2022-2023'!G197</f>
        <v>61595.322000000015</v>
      </c>
      <c r="L20" s="14">
        <f t="shared" si="0"/>
        <v>0</v>
      </c>
      <c r="M20" s="14"/>
      <c r="N20" s="14"/>
      <c r="O20" s="1">
        <f>'[1]без глав 2022-2023'!L197</f>
        <v>91912.012000000017</v>
      </c>
      <c r="Q20" s="14">
        <f t="shared" si="1"/>
        <v>0</v>
      </c>
    </row>
    <row r="21" spans="1:17" ht="28.5" x14ac:dyDescent="0.2">
      <c r="A21" s="22" t="s">
        <v>31</v>
      </c>
      <c r="B21" s="18" t="s">
        <v>18</v>
      </c>
      <c r="C21" s="18" t="s">
        <v>14</v>
      </c>
      <c r="D21" s="19"/>
      <c r="E21" s="12">
        <v>27627.5</v>
      </c>
      <c r="F21" s="12">
        <v>30327.5</v>
      </c>
      <c r="J21" s="1">
        <f>'[1]без глав 2022-2023'!G259</f>
        <v>27627.5</v>
      </c>
      <c r="L21" s="14">
        <f t="shared" si="0"/>
        <v>0</v>
      </c>
      <c r="M21" s="14"/>
      <c r="N21" s="14"/>
      <c r="O21" s="1">
        <f>'[1]без глав 2022-2023'!L259</f>
        <v>30327.5</v>
      </c>
      <c r="Q21" s="14">
        <f t="shared" si="1"/>
        <v>0</v>
      </c>
    </row>
    <row r="22" spans="1:17" ht="45" x14ac:dyDescent="0.25">
      <c r="A22" s="20" t="s">
        <v>32</v>
      </c>
      <c r="B22" s="10" t="s">
        <v>18</v>
      </c>
      <c r="C22" s="10" t="s">
        <v>33</v>
      </c>
      <c r="D22" s="11"/>
      <c r="E22" s="16">
        <v>13086.500000000002</v>
      </c>
      <c r="F22" s="16">
        <v>13086.500000000002</v>
      </c>
      <c r="G22"/>
      <c r="H22" s="23"/>
      <c r="J22" s="1">
        <f>'[1]без глав 2022-2023'!G260</f>
        <v>13086.500000000002</v>
      </c>
      <c r="L22" s="14">
        <f t="shared" si="0"/>
        <v>0</v>
      </c>
      <c r="O22" s="1">
        <f>'[1]без глав 2022-2023'!L260</f>
        <v>13086.500000000002</v>
      </c>
      <c r="Q22" s="14">
        <f t="shared" si="1"/>
        <v>0</v>
      </c>
    </row>
    <row r="23" spans="1:17" ht="31.5" x14ac:dyDescent="0.25">
      <c r="A23" s="24" t="s">
        <v>34</v>
      </c>
      <c r="B23" s="10" t="s">
        <v>18</v>
      </c>
      <c r="C23" s="10" t="s">
        <v>35</v>
      </c>
      <c r="D23" s="11"/>
      <c r="E23" s="16">
        <v>14541</v>
      </c>
      <c r="F23" s="16">
        <v>17241</v>
      </c>
      <c r="J23" s="1">
        <f>'[1]без глав 2022-2023'!G272</f>
        <v>14541</v>
      </c>
      <c r="L23" s="14">
        <f t="shared" si="0"/>
        <v>0</v>
      </c>
      <c r="M23" s="14"/>
      <c r="N23" s="14"/>
      <c r="O23" s="1">
        <f>'[1]без глав 2022-2023'!L272</f>
        <v>17241</v>
      </c>
      <c r="Q23" s="14">
        <f t="shared" si="1"/>
        <v>0</v>
      </c>
    </row>
    <row r="24" spans="1:17" ht="14.25" x14ac:dyDescent="0.2">
      <c r="A24" s="22" t="s">
        <v>36</v>
      </c>
      <c r="B24" s="18" t="s">
        <v>20</v>
      </c>
      <c r="C24" s="18" t="s">
        <v>14</v>
      </c>
      <c r="D24" s="19" t="e">
        <f>SUM(D27:D28)</f>
        <v>#REF!</v>
      </c>
      <c r="E24" s="12">
        <v>266947.64</v>
      </c>
      <c r="F24" s="12">
        <v>227258.75</v>
      </c>
      <c r="J24" s="1">
        <f>'[1]без глав 2022-2023'!G289</f>
        <v>266947.64</v>
      </c>
      <c r="L24" s="14">
        <f t="shared" si="0"/>
        <v>0</v>
      </c>
      <c r="M24" s="14"/>
      <c r="N24" s="14"/>
      <c r="O24" s="1">
        <f>'[1]без глав 2022-2023'!L289</f>
        <v>227258.75</v>
      </c>
      <c r="Q24" s="14">
        <f t="shared" si="1"/>
        <v>0</v>
      </c>
    </row>
    <row r="25" spans="1:17" ht="15" x14ac:dyDescent="0.25">
      <c r="A25" s="20" t="s">
        <v>37</v>
      </c>
      <c r="B25" s="10" t="s">
        <v>20</v>
      </c>
      <c r="C25" s="10" t="s">
        <v>24</v>
      </c>
      <c r="D25" s="11"/>
      <c r="E25" s="16">
        <v>24129.8</v>
      </c>
      <c r="F25" s="16">
        <v>0</v>
      </c>
      <c r="J25" s="1">
        <f>'[1]без глав 2022-2023'!G290</f>
        <v>24129.8</v>
      </c>
      <c r="L25" s="14">
        <f t="shared" si="0"/>
        <v>0</v>
      </c>
      <c r="M25" s="14"/>
      <c r="N25" s="14"/>
      <c r="O25" s="1">
        <f>'[1]без глав 2022-2023'!L290</f>
        <v>0</v>
      </c>
      <c r="Q25" s="14">
        <f t="shared" si="1"/>
        <v>0</v>
      </c>
    </row>
    <row r="26" spans="1:17" ht="15" x14ac:dyDescent="0.25">
      <c r="A26" s="20" t="s">
        <v>38</v>
      </c>
      <c r="B26" s="10" t="s">
        <v>20</v>
      </c>
      <c r="C26" s="10" t="s">
        <v>39</v>
      </c>
      <c r="D26" s="11"/>
      <c r="E26" s="16">
        <v>7309.09</v>
      </c>
      <c r="F26" s="16">
        <v>0</v>
      </c>
      <c r="J26" s="1">
        <f>'[1]без глав 2022-2023'!G298</f>
        <v>7309.09</v>
      </c>
      <c r="L26" s="14"/>
      <c r="M26" s="14"/>
      <c r="N26" s="14"/>
      <c r="O26" s="1">
        <f>'[1]без глав 2022-2023'!L298</f>
        <v>0</v>
      </c>
      <c r="Q26" s="14">
        <f t="shared" si="1"/>
        <v>0</v>
      </c>
    </row>
    <row r="27" spans="1:17" ht="15" x14ac:dyDescent="0.25">
      <c r="A27" s="20" t="s">
        <v>40</v>
      </c>
      <c r="B27" s="10" t="s">
        <v>20</v>
      </c>
      <c r="C27" s="10" t="s">
        <v>41</v>
      </c>
      <c r="D27" s="11" t="e">
        <f>#REF!+#REF!</f>
        <v>#REF!</v>
      </c>
      <c r="E27" s="16">
        <v>221081.75</v>
      </c>
      <c r="F27" s="16">
        <v>221081.75</v>
      </c>
      <c r="J27" s="1">
        <f>'[1]без глав 2022-2023'!G303</f>
        <v>221081.75</v>
      </c>
      <c r="L27" s="14">
        <f t="shared" si="0"/>
        <v>0</v>
      </c>
      <c r="M27" s="14"/>
      <c r="N27" s="14"/>
      <c r="O27" s="1">
        <f>'[1]без глав 2022-2023'!L303</f>
        <v>221081.75</v>
      </c>
      <c r="Q27" s="14">
        <f t="shared" si="1"/>
        <v>0</v>
      </c>
    </row>
    <row r="28" spans="1:17" ht="15" x14ac:dyDescent="0.25">
      <c r="A28" s="20" t="s">
        <v>42</v>
      </c>
      <c r="B28" s="10" t="s">
        <v>20</v>
      </c>
      <c r="C28" s="10" t="s">
        <v>43</v>
      </c>
      <c r="D28" s="11" t="e">
        <f>#REF!+#REF!</f>
        <v>#REF!</v>
      </c>
      <c r="E28" s="16">
        <v>14427</v>
      </c>
      <c r="F28" s="16">
        <v>6177</v>
      </c>
      <c r="J28" s="1">
        <f>'[1]без глав 2022-2023'!G327</f>
        <v>14427</v>
      </c>
      <c r="L28" s="14">
        <f t="shared" si="0"/>
        <v>0</v>
      </c>
      <c r="M28" s="14"/>
      <c r="N28" s="14"/>
      <c r="O28" s="1">
        <f>'[1]без глав 2022-2023'!L327</f>
        <v>6177</v>
      </c>
      <c r="Q28" s="14">
        <f t="shared" si="1"/>
        <v>0</v>
      </c>
    </row>
    <row r="29" spans="1:17" ht="14.25" x14ac:dyDescent="0.2">
      <c r="A29" s="22" t="s">
        <v>44</v>
      </c>
      <c r="B29" s="18" t="s">
        <v>22</v>
      </c>
      <c r="C29" s="18" t="s">
        <v>14</v>
      </c>
      <c r="D29" s="19" t="e">
        <f>SUM(D30:D33)</f>
        <v>#REF!</v>
      </c>
      <c r="E29" s="12">
        <v>560248.59545999998</v>
      </c>
      <c r="F29" s="12">
        <v>470427.35</v>
      </c>
      <c r="J29" s="1">
        <f>'[1]без глав 2022-2023'!G355</f>
        <v>560248.59545999998</v>
      </c>
      <c r="L29" s="14">
        <f t="shared" si="0"/>
        <v>0</v>
      </c>
      <c r="M29" s="14"/>
      <c r="N29" s="14"/>
      <c r="O29" s="1">
        <f>'[1]без глав 2022-2023'!L355</f>
        <v>470427.35</v>
      </c>
      <c r="Q29" s="14">
        <f t="shared" si="1"/>
        <v>0</v>
      </c>
    </row>
    <row r="30" spans="1:17" ht="15" x14ac:dyDescent="0.25">
      <c r="A30" s="20" t="s">
        <v>45</v>
      </c>
      <c r="B30" s="10" t="s">
        <v>22</v>
      </c>
      <c r="C30" s="10" t="s">
        <v>13</v>
      </c>
      <c r="D30" s="11" t="e">
        <f>#REF!+#REF!</f>
        <v>#REF!</v>
      </c>
      <c r="E30" s="16">
        <v>2000</v>
      </c>
      <c r="F30" s="16">
        <v>2000</v>
      </c>
      <c r="J30" s="1">
        <f>'[1]без глав 2022-2023'!G356</f>
        <v>2000</v>
      </c>
      <c r="L30" s="14">
        <f t="shared" si="0"/>
        <v>0</v>
      </c>
      <c r="M30" s="14"/>
      <c r="N30" s="14"/>
      <c r="O30" s="1">
        <f>'[1]без глав 2022-2023'!L356</f>
        <v>2000</v>
      </c>
      <c r="Q30" s="14">
        <f t="shared" si="1"/>
        <v>0</v>
      </c>
    </row>
    <row r="31" spans="1:17" ht="15" x14ac:dyDescent="0.25">
      <c r="A31" s="20" t="s">
        <v>46</v>
      </c>
      <c r="B31" s="10" t="s">
        <v>22</v>
      </c>
      <c r="C31" s="10" t="s">
        <v>16</v>
      </c>
      <c r="D31" s="11" t="e">
        <f>#REF!+#REF!</f>
        <v>#REF!</v>
      </c>
      <c r="E31" s="16">
        <v>400193.27647000004</v>
      </c>
      <c r="F31" s="16">
        <v>277900.23000000004</v>
      </c>
      <c r="J31" s="1">
        <f>'[1]без глав 2022-2023'!G363</f>
        <v>400193.27647000004</v>
      </c>
      <c r="L31" s="14">
        <f t="shared" si="0"/>
        <v>0</v>
      </c>
      <c r="M31" s="14"/>
      <c r="N31" s="14"/>
      <c r="O31" s="1">
        <f>'[1]без глав 2022-2023'!L363</f>
        <v>277900.23</v>
      </c>
      <c r="Q31" s="14">
        <f t="shared" si="1"/>
        <v>0</v>
      </c>
    </row>
    <row r="32" spans="1:17" ht="15" x14ac:dyDescent="0.25">
      <c r="A32" s="20" t="s">
        <v>47</v>
      </c>
      <c r="B32" s="10" t="s">
        <v>22</v>
      </c>
      <c r="C32" s="10" t="s">
        <v>18</v>
      </c>
      <c r="D32" s="11" t="e">
        <f>#REF!</f>
        <v>#REF!</v>
      </c>
      <c r="E32" s="16">
        <v>115847.22899</v>
      </c>
      <c r="F32" s="16">
        <v>148319.03</v>
      </c>
      <c r="J32" s="1">
        <f>'[1]без глав 2022-2023'!G406</f>
        <v>115847.22899</v>
      </c>
      <c r="L32" s="14">
        <f t="shared" si="0"/>
        <v>0</v>
      </c>
      <c r="M32" s="14"/>
      <c r="N32" s="14"/>
      <c r="O32" s="1">
        <f>'[1]без глав 2022-2023'!L406</f>
        <v>148319.03</v>
      </c>
      <c r="Q32" s="14">
        <f t="shared" si="1"/>
        <v>0</v>
      </c>
    </row>
    <row r="33" spans="1:17" ht="30" x14ac:dyDescent="0.25">
      <c r="A33" s="20" t="s">
        <v>48</v>
      </c>
      <c r="B33" s="10" t="s">
        <v>22</v>
      </c>
      <c r="C33" s="10" t="s">
        <v>22</v>
      </c>
      <c r="D33" s="11" t="e">
        <f>#REF!</f>
        <v>#REF!</v>
      </c>
      <c r="E33" s="16">
        <v>42208.09</v>
      </c>
      <c r="F33" s="16">
        <v>42208.09</v>
      </c>
      <c r="J33" s="1">
        <f>'[1]без глав 2022-2023'!G483</f>
        <v>42208.09</v>
      </c>
      <c r="L33" s="14">
        <f t="shared" si="0"/>
        <v>0</v>
      </c>
      <c r="M33" s="14"/>
      <c r="N33" s="14"/>
      <c r="O33" s="1">
        <f>'[1]без глав 2022-2023'!L483</f>
        <v>42208.09</v>
      </c>
      <c r="Q33" s="14">
        <f t="shared" si="1"/>
        <v>0</v>
      </c>
    </row>
    <row r="34" spans="1:17" ht="14.25" x14ac:dyDescent="0.2">
      <c r="A34" s="22" t="s">
        <v>49</v>
      </c>
      <c r="B34" s="18" t="s">
        <v>26</v>
      </c>
      <c r="C34" s="18" t="s">
        <v>14</v>
      </c>
      <c r="D34" s="19" t="e">
        <f>SUM(D35:D39)</f>
        <v>#REF!</v>
      </c>
      <c r="E34" s="12">
        <v>1084051.79</v>
      </c>
      <c r="F34" s="12">
        <v>1596904.7900000003</v>
      </c>
      <c r="J34" s="1">
        <f>'[1]без глав 2022-2023'!G514</f>
        <v>1084051.79</v>
      </c>
      <c r="L34" s="14">
        <f>E34-J34</f>
        <v>0</v>
      </c>
      <c r="M34" s="14"/>
      <c r="N34" s="14"/>
      <c r="O34" s="1">
        <f>'[1]без глав 2022-2023'!L514</f>
        <v>1596904.7900000005</v>
      </c>
      <c r="Q34" s="14">
        <f t="shared" si="1"/>
        <v>0</v>
      </c>
    </row>
    <row r="35" spans="1:17" ht="15" x14ac:dyDescent="0.25">
      <c r="A35" s="20" t="s">
        <v>50</v>
      </c>
      <c r="B35" s="10" t="s">
        <v>26</v>
      </c>
      <c r="C35" s="10" t="s">
        <v>13</v>
      </c>
      <c r="D35" s="11" t="e">
        <f>#REF!+#REF!</f>
        <v>#REF!</v>
      </c>
      <c r="E35" s="16">
        <v>303315.25</v>
      </c>
      <c r="F35" s="16">
        <v>457304.24</v>
      </c>
      <c r="J35" s="1">
        <f>'[1]без глав 2022-2023'!G515</f>
        <v>303315.25</v>
      </c>
      <c r="L35" s="14">
        <f t="shared" si="0"/>
        <v>0</v>
      </c>
      <c r="M35" s="14"/>
      <c r="N35" s="14"/>
      <c r="O35" s="1">
        <f>'[1]без глав 2022-2023'!L515</f>
        <v>457304.24</v>
      </c>
      <c r="Q35" s="14">
        <f t="shared" si="1"/>
        <v>0</v>
      </c>
    </row>
    <row r="36" spans="1:17" ht="15" x14ac:dyDescent="0.25">
      <c r="A36" s="20" t="s">
        <v>51</v>
      </c>
      <c r="B36" s="10" t="s">
        <v>26</v>
      </c>
      <c r="C36" s="10" t="s">
        <v>16</v>
      </c>
      <c r="D36" s="11" t="e">
        <f>#REF!+#REF!+#REF!</f>
        <v>#REF!</v>
      </c>
      <c r="E36" s="16">
        <v>567075.87</v>
      </c>
      <c r="F36" s="16">
        <v>871989.38000000012</v>
      </c>
      <c r="J36" s="1">
        <f>'[1]без глав 2022-2023'!G583</f>
        <v>567075.87</v>
      </c>
      <c r="L36" s="14">
        <f t="shared" si="0"/>
        <v>0</v>
      </c>
      <c r="M36" s="14"/>
      <c r="N36" s="14"/>
      <c r="O36" s="1">
        <f>'[1]без глав 2022-2023'!L583</f>
        <v>871989.38000000012</v>
      </c>
      <c r="Q36" s="14">
        <f t="shared" si="1"/>
        <v>0</v>
      </c>
    </row>
    <row r="37" spans="1:17" ht="15" x14ac:dyDescent="0.25">
      <c r="A37" s="20" t="s">
        <v>52</v>
      </c>
      <c r="B37" s="10" t="s">
        <v>26</v>
      </c>
      <c r="C37" s="10" t="s">
        <v>18</v>
      </c>
      <c r="D37" s="11"/>
      <c r="E37" s="16">
        <v>134933.81</v>
      </c>
      <c r="F37" s="16">
        <v>188884.31</v>
      </c>
      <c r="J37" s="1">
        <f>'[1]без глав 2022-2023'!G651</f>
        <v>134933.81</v>
      </c>
      <c r="L37" s="14">
        <f t="shared" si="0"/>
        <v>0</v>
      </c>
      <c r="M37" s="14"/>
      <c r="N37" s="14"/>
      <c r="O37" s="1">
        <f>'[1]без глав 2022-2023'!L651</f>
        <v>188884.31</v>
      </c>
      <c r="Q37" s="14">
        <f t="shared" si="1"/>
        <v>0</v>
      </c>
    </row>
    <row r="38" spans="1:17" ht="15" x14ac:dyDescent="0.25">
      <c r="A38" s="20" t="s">
        <v>53</v>
      </c>
      <c r="B38" s="10" t="s">
        <v>26</v>
      </c>
      <c r="C38" s="10" t="s">
        <v>26</v>
      </c>
      <c r="D38" s="11" t="e">
        <f>#REF!</f>
        <v>#REF!</v>
      </c>
      <c r="E38" s="16">
        <v>25328.75</v>
      </c>
      <c r="F38" s="16">
        <v>25328.75</v>
      </c>
      <c r="J38" s="1">
        <f>'[1]без глав 2022-2023'!G740</f>
        <v>25328.75</v>
      </c>
      <c r="L38" s="14">
        <f t="shared" si="0"/>
        <v>0</v>
      </c>
      <c r="M38" s="14"/>
      <c r="N38" s="14"/>
      <c r="O38" s="1">
        <f>'[1]без глав 2022-2023'!L740</f>
        <v>25328.75</v>
      </c>
      <c r="Q38" s="14">
        <f t="shared" si="1"/>
        <v>0</v>
      </c>
    </row>
    <row r="39" spans="1:17" ht="15" x14ac:dyDescent="0.25">
      <c r="A39" s="20" t="s">
        <v>54</v>
      </c>
      <c r="B39" s="10" t="s">
        <v>26</v>
      </c>
      <c r="C39" s="10" t="s">
        <v>41</v>
      </c>
      <c r="D39" s="11" t="e">
        <f>#REF!</f>
        <v>#REF!</v>
      </c>
      <c r="E39" s="16">
        <v>53398.11</v>
      </c>
      <c r="F39" s="16">
        <v>53398.11</v>
      </c>
      <c r="J39" s="1">
        <f>'[1]без глав 2022-2023'!G807</f>
        <v>53398.11</v>
      </c>
      <c r="L39" s="14">
        <f t="shared" si="0"/>
        <v>0</v>
      </c>
      <c r="M39" s="14"/>
      <c r="N39" s="14"/>
      <c r="O39" s="1">
        <f>'[1]без глав 2022-2023'!L807</f>
        <v>53398.11</v>
      </c>
      <c r="Q39" s="14">
        <f t="shared" si="1"/>
        <v>0</v>
      </c>
    </row>
    <row r="40" spans="1:17" ht="14.25" x14ac:dyDescent="0.2">
      <c r="A40" s="22" t="s">
        <v>55</v>
      </c>
      <c r="B40" s="18" t="s">
        <v>39</v>
      </c>
      <c r="C40" s="18" t="s">
        <v>14</v>
      </c>
      <c r="D40" s="19" t="e">
        <f>SUM(D41:D42)</f>
        <v>#REF!</v>
      </c>
      <c r="E40" s="12">
        <v>54007.31</v>
      </c>
      <c r="F40" s="12">
        <v>54007.31</v>
      </c>
      <c r="J40" s="1">
        <f>'[1]без глав 2022-2023'!G843</f>
        <v>54007.31</v>
      </c>
      <c r="L40" s="14">
        <f t="shared" si="0"/>
        <v>0</v>
      </c>
      <c r="M40" s="14"/>
      <c r="N40" s="14"/>
      <c r="O40" s="1">
        <f>'[1]без глав 2022-2023'!L843</f>
        <v>54007.31</v>
      </c>
      <c r="Q40" s="14">
        <f t="shared" si="1"/>
        <v>0</v>
      </c>
    </row>
    <row r="41" spans="1:17" ht="15" x14ac:dyDescent="0.25">
      <c r="A41" s="20" t="s">
        <v>56</v>
      </c>
      <c r="B41" s="10" t="s">
        <v>39</v>
      </c>
      <c r="C41" s="10" t="s">
        <v>13</v>
      </c>
      <c r="D41" s="11" t="e">
        <f>#REF!</f>
        <v>#REF!</v>
      </c>
      <c r="E41" s="16">
        <v>33101.97</v>
      </c>
      <c r="F41" s="16">
        <v>33101.97</v>
      </c>
      <c r="J41" s="1">
        <f>'[1]без глав 2022-2023'!G844</f>
        <v>33101.97</v>
      </c>
      <c r="L41" s="14">
        <f t="shared" si="0"/>
        <v>0</v>
      </c>
      <c r="M41" s="14"/>
      <c r="N41" s="14"/>
      <c r="O41" s="1">
        <f>'[1]без глав 2022-2023'!L844</f>
        <v>33101.97</v>
      </c>
      <c r="Q41" s="14">
        <f t="shared" si="1"/>
        <v>0</v>
      </c>
    </row>
    <row r="42" spans="1:17" ht="15" x14ac:dyDescent="0.25">
      <c r="A42" s="20" t="s">
        <v>57</v>
      </c>
      <c r="B42" s="10" t="s">
        <v>39</v>
      </c>
      <c r="C42" s="10" t="s">
        <v>20</v>
      </c>
      <c r="D42" s="11" t="e">
        <f>#REF!</f>
        <v>#REF!</v>
      </c>
      <c r="E42" s="16">
        <v>20905.34</v>
      </c>
      <c r="F42" s="16">
        <v>20905.34</v>
      </c>
      <c r="J42" s="1">
        <f>'[1]без глав 2022-2023'!G883</f>
        <v>20905.34</v>
      </c>
      <c r="L42" s="14">
        <f t="shared" si="0"/>
        <v>0</v>
      </c>
      <c r="M42" s="14"/>
      <c r="N42" s="14"/>
      <c r="O42" s="1">
        <f>'[1]без глав 2022-2023'!L883</f>
        <v>20905.34</v>
      </c>
      <c r="Q42" s="14">
        <f t="shared" si="1"/>
        <v>0</v>
      </c>
    </row>
    <row r="43" spans="1:17" ht="14.25" x14ac:dyDescent="0.2">
      <c r="A43" s="22" t="s">
        <v>58</v>
      </c>
      <c r="B43" s="18" t="s">
        <v>33</v>
      </c>
      <c r="C43" s="18" t="s">
        <v>14</v>
      </c>
      <c r="D43" s="25" t="e">
        <f>SUM(D44:D46)</f>
        <v>#REF!</v>
      </c>
      <c r="E43" s="12">
        <v>27626.400000000001</v>
      </c>
      <c r="F43" s="12">
        <v>24811</v>
      </c>
      <c r="J43" s="1">
        <f>'[1]без глав 2022-2023'!G912</f>
        <v>27626.400000000001</v>
      </c>
      <c r="L43" s="14">
        <f t="shared" si="0"/>
        <v>0</v>
      </c>
      <c r="M43" s="14"/>
      <c r="N43" s="14"/>
      <c r="O43" s="1">
        <f>'[1]без глав 2022-2023'!L912</f>
        <v>24811</v>
      </c>
      <c r="Q43" s="14">
        <f t="shared" si="1"/>
        <v>0</v>
      </c>
    </row>
    <row r="44" spans="1:17" ht="15" x14ac:dyDescent="0.25">
      <c r="A44" s="20" t="s">
        <v>59</v>
      </c>
      <c r="B44" s="10" t="s">
        <v>33</v>
      </c>
      <c r="C44" s="10" t="s">
        <v>13</v>
      </c>
      <c r="D44" s="26" t="e">
        <f>#REF!</f>
        <v>#REF!</v>
      </c>
      <c r="E44" s="16">
        <v>2800</v>
      </c>
      <c r="F44" s="16">
        <v>2800</v>
      </c>
      <c r="J44" s="1">
        <f>'[1]без глав 2022-2023'!G913</f>
        <v>2800</v>
      </c>
      <c r="L44" s="14">
        <f t="shared" si="0"/>
        <v>0</v>
      </c>
      <c r="M44" s="14"/>
      <c r="N44" s="14"/>
      <c r="O44" s="1">
        <f>'[1]без глав 2022-2023'!L913</f>
        <v>2800</v>
      </c>
      <c r="Q44" s="14">
        <f t="shared" si="1"/>
        <v>0</v>
      </c>
    </row>
    <row r="45" spans="1:17" ht="15" x14ac:dyDescent="0.25">
      <c r="A45" s="20" t="s">
        <v>60</v>
      </c>
      <c r="B45" s="10" t="s">
        <v>33</v>
      </c>
      <c r="C45" s="10" t="s">
        <v>18</v>
      </c>
      <c r="D45" s="26" t="e">
        <f>#REF!+#REF!+#REF!+#REF!</f>
        <v>#REF!</v>
      </c>
      <c r="E45" s="16">
        <v>10701.4</v>
      </c>
      <c r="F45" s="16">
        <v>7886</v>
      </c>
      <c r="J45" s="1">
        <f>'[1]без глав 2022-2023'!G917</f>
        <v>10701.4</v>
      </c>
      <c r="L45" s="14">
        <f t="shared" si="0"/>
        <v>0</v>
      </c>
      <c r="M45" s="14"/>
      <c r="N45" s="14"/>
      <c r="O45" s="1">
        <f>'[1]без глав 2022-2023'!L917</f>
        <v>7886</v>
      </c>
      <c r="Q45" s="14">
        <f t="shared" si="1"/>
        <v>0</v>
      </c>
    </row>
    <row r="46" spans="1:17" ht="15" x14ac:dyDescent="0.25">
      <c r="A46" s="20" t="s">
        <v>61</v>
      </c>
      <c r="B46" s="10" t="s">
        <v>33</v>
      </c>
      <c r="C46" s="10" t="s">
        <v>20</v>
      </c>
      <c r="D46" s="26" t="e">
        <f>#REF!</f>
        <v>#REF!</v>
      </c>
      <c r="E46" s="16">
        <v>14125</v>
      </c>
      <c r="F46" s="16">
        <v>14125</v>
      </c>
      <c r="J46" s="1">
        <f>'[1]без глав 2022-2023'!G935</f>
        <v>14125</v>
      </c>
      <c r="L46" s="14">
        <f t="shared" si="0"/>
        <v>0</v>
      </c>
      <c r="M46" s="14"/>
      <c r="N46" s="14"/>
      <c r="O46" s="1">
        <f>'[1]без глав 2022-2023'!L935</f>
        <v>14125</v>
      </c>
      <c r="Q46" s="14">
        <f t="shared" si="1"/>
        <v>0</v>
      </c>
    </row>
    <row r="47" spans="1:17" ht="14.25" x14ac:dyDescent="0.2">
      <c r="A47" s="22" t="s">
        <v>62</v>
      </c>
      <c r="B47" s="9">
        <v>11</v>
      </c>
      <c r="C47" s="18" t="s">
        <v>14</v>
      </c>
      <c r="D47" s="25" t="e">
        <f>D48</f>
        <v>#REF!</v>
      </c>
      <c r="E47" s="12">
        <v>61129.93</v>
      </c>
      <c r="F47" s="12">
        <v>61129.93</v>
      </c>
      <c r="J47" s="1">
        <f>'[1]без глав 2022-2023'!G942</f>
        <v>61129.93</v>
      </c>
      <c r="L47" s="14">
        <f t="shared" si="0"/>
        <v>0</v>
      </c>
      <c r="M47" s="14"/>
      <c r="N47" s="14"/>
      <c r="O47" s="1">
        <f>'[1]без глав 2022-2023'!L942</f>
        <v>61129.93</v>
      </c>
      <c r="Q47" s="14">
        <f t="shared" si="1"/>
        <v>0</v>
      </c>
    </row>
    <row r="48" spans="1:17" ht="15" x14ac:dyDescent="0.25">
      <c r="A48" s="20" t="s">
        <v>63</v>
      </c>
      <c r="B48" s="8">
        <v>11</v>
      </c>
      <c r="C48" s="10" t="s">
        <v>13</v>
      </c>
      <c r="D48" s="27" t="e">
        <f>#REF!</f>
        <v>#REF!</v>
      </c>
      <c r="E48" s="16">
        <v>61129.93</v>
      </c>
      <c r="F48" s="16">
        <v>61129.93</v>
      </c>
      <c r="J48" s="1">
        <f>'[1]без глав 2022-2023'!G943</f>
        <v>61129.93</v>
      </c>
      <c r="L48" s="14">
        <f t="shared" si="0"/>
        <v>0</v>
      </c>
      <c r="M48" s="14"/>
      <c r="N48" s="14"/>
      <c r="O48" s="1">
        <f>'[1]без глав 2022-2023'!L943</f>
        <v>61129.93</v>
      </c>
      <c r="Q48" s="14">
        <f t="shared" si="1"/>
        <v>0</v>
      </c>
    </row>
    <row r="49" spans="1:17" ht="14.25" x14ac:dyDescent="0.2">
      <c r="A49" s="22" t="s">
        <v>64</v>
      </c>
      <c r="B49" s="9">
        <v>12</v>
      </c>
      <c r="C49" s="18" t="s">
        <v>14</v>
      </c>
      <c r="D49" s="25" t="e">
        <f>D50</f>
        <v>#REF!</v>
      </c>
      <c r="E49" s="12">
        <v>4098.2199999999993</v>
      </c>
      <c r="F49" s="12">
        <v>4098.2199999999993</v>
      </c>
      <c r="J49" s="1">
        <f>'[1]без глав 2022-2023'!G988</f>
        <v>4098.2199999999993</v>
      </c>
      <c r="L49" s="14">
        <f t="shared" si="0"/>
        <v>0</v>
      </c>
      <c r="M49" s="14"/>
      <c r="N49" s="14"/>
      <c r="O49" s="1">
        <f>'[1]без глав 2022-2023'!L988</f>
        <v>4098.2199999999993</v>
      </c>
      <c r="Q49" s="14">
        <f t="shared" si="1"/>
        <v>0</v>
      </c>
    </row>
    <row r="50" spans="1:17" ht="15" x14ac:dyDescent="0.25">
      <c r="A50" s="20" t="s">
        <v>65</v>
      </c>
      <c r="B50" s="8">
        <v>12</v>
      </c>
      <c r="C50" s="10" t="s">
        <v>16</v>
      </c>
      <c r="D50" s="8" t="e">
        <f>#REF!</f>
        <v>#REF!</v>
      </c>
      <c r="E50" s="16">
        <v>4098.2199999999993</v>
      </c>
      <c r="F50" s="16">
        <v>4098.2199999999993</v>
      </c>
      <c r="J50" s="1">
        <f>'[1]без глав 2022-2023'!G989</f>
        <v>4098.2199999999993</v>
      </c>
      <c r="L50" s="14">
        <f t="shared" si="0"/>
        <v>0</v>
      </c>
      <c r="M50" s="14"/>
      <c r="N50" s="14"/>
      <c r="O50" s="1">
        <f>'[1]без глав 2022-2023'!L989</f>
        <v>4098.2199999999993</v>
      </c>
      <c r="Q50" s="14">
        <f t="shared" si="1"/>
        <v>0</v>
      </c>
    </row>
    <row r="51" spans="1:17" ht="28.5" x14ac:dyDescent="0.2">
      <c r="A51" s="22" t="s">
        <v>66</v>
      </c>
      <c r="B51" s="9">
        <v>13</v>
      </c>
      <c r="C51" s="18" t="s">
        <v>14</v>
      </c>
      <c r="D51" s="25" t="e">
        <f>D52</f>
        <v>#REF!</v>
      </c>
      <c r="E51" s="12">
        <v>50437</v>
      </c>
      <c r="F51" s="12">
        <v>50583.5</v>
      </c>
      <c r="J51" s="1">
        <f>'[1]без глав 2022-2023'!G994</f>
        <v>50437</v>
      </c>
      <c r="L51" s="14">
        <f t="shared" si="0"/>
        <v>0</v>
      </c>
      <c r="M51" s="14"/>
      <c r="N51" s="14"/>
      <c r="O51" s="1">
        <f>'[1]без глав 2022-2023'!L994</f>
        <v>50583.5</v>
      </c>
      <c r="Q51" s="14">
        <f t="shared" si="1"/>
        <v>0</v>
      </c>
    </row>
    <row r="52" spans="1:17" ht="30" x14ac:dyDescent="0.25">
      <c r="A52" s="20" t="s">
        <v>67</v>
      </c>
      <c r="B52" s="8">
        <v>13</v>
      </c>
      <c r="C52" s="10" t="s">
        <v>13</v>
      </c>
      <c r="D52" s="8" t="e">
        <f>#REF!</f>
        <v>#REF!</v>
      </c>
      <c r="E52" s="16">
        <v>50437</v>
      </c>
      <c r="F52" s="16">
        <v>50583.5</v>
      </c>
      <c r="G52" s="28"/>
      <c r="H52" s="29"/>
      <c r="I52" s="29"/>
      <c r="J52" s="29">
        <f>'[1]без глав 2022-2023'!G995</f>
        <v>50437</v>
      </c>
      <c r="L52" s="14">
        <f t="shared" si="0"/>
        <v>0</v>
      </c>
      <c r="M52" s="14"/>
      <c r="N52" s="14"/>
      <c r="O52" s="29">
        <f>'[1]без глав 2022-2023'!L995</f>
        <v>50583.5</v>
      </c>
      <c r="Q52" s="14">
        <f t="shared" si="1"/>
        <v>0</v>
      </c>
    </row>
    <row r="53" spans="1:17" ht="15" hidden="1" x14ac:dyDescent="0.25">
      <c r="A53" s="22" t="s">
        <v>68</v>
      </c>
      <c r="B53" s="17">
        <v>14</v>
      </c>
      <c r="C53" s="30" t="s">
        <v>14</v>
      </c>
      <c r="D53" s="25"/>
      <c r="E53" s="12" t="e">
        <f>E54</f>
        <v>#REF!</v>
      </c>
      <c r="F53" s="12" t="e">
        <f>F54</f>
        <v>#REF!</v>
      </c>
      <c r="G53" s="31"/>
      <c r="H53" s="32"/>
      <c r="I53" s="32"/>
      <c r="J53" s="32"/>
      <c r="L53" s="14" t="e">
        <f t="shared" si="0"/>
        <v>#REF!</v>
      </c>
      <c r="M53" s="14"/>
      <c r="N53" s="14"/>
    </row>
    <row r="54" spans="1:17" ht="15" hidden="1" x14ac:dyDescent="0.25">
      <c r="A54" s="20" t="s">
        <v>69</v>
      </c>
      <c r="B54" s="33">
        <v>14</v>
      </c>
      <c r="C54" s="34" t="s">
        <v>18</v>
      </c>
      <c r="D54" s="33"/>
      <c r="E54" s="35" t="e">
        <f>#REF!</f>
        <v>#REF!</v>
      </c>
      <c r="F54" s="35" t="e">
        <f>#REF!</f>
        <v>#REF!</v>
      </c>
      <c r="L54" s="14" t="e">
        <f t="shared" si="0"/>
        <v>#REF!</v>
      </c>
      <c r="M54" s="14"/>
      <c r="N54" s="14"/>
    </row>
  </sheetData>
  <mergeCells count="7">
    <mergeCell ref="D9:E9"/>
    <mergeCell ref="E1:F1"/>
    <mergeCell ref="E2:F2"/>
    <mergeCell ref="E3:F3"/>
    <mergeCell ref="E4:F4"/>
    <mergeCell ref="A6:F6"/>
    <mergeCell ref="A7:F7"/>
  </mergeCells>
  <pageMargins left="0.70866141732283472" right="0.11811023622047245" top="0.74803149606299213" bottom="0.74803149606299213" header="0.31496062992125984" footer="0.31496062992125984"/>
  <pageSetup paperSize="9" scale="79" firstPageNumber="2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2023-2024 разд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А. Клейманова</dc:creator>
  <cp:lastModifiedBy>sumarkina</cp:lastModifiedBy>
  <cp:lastPrinted>2021-12-16T02:48:05Z</cp:lastPrinted>
  <dcterms:created xsi:type="dcterms:W3CDTF">2021-12-16T01:04:27Z</dcterms:created>
  <dcterms:modified xsi:type="dcterms:W3CDTF">2021-12-16T05:51:39Z</dcterms:modified>
</cp:coreProperties>
</file>