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форма 1" sheetId="1" r:id="rId1"/>
    <sheet name="форма 2" sheetId="2" r:id="rId2"/>
    <sheet name="форма 3" sheetId="3" r:id="rId3"/>
    <sheet name="форма 5" sheetId="4" r:id="rId4"/>
  </sheets>
  <definedNames/>
  <calcPr fullCalcOnLoad="1"/>
</workbook>
</file>

<file path=xl/sharedStrings.xml><?xml version="1.0" encoding="utf-8"?>
<sst xmlns="http://schemas.openxmlformats.org/spreadsheetml/2006/main" count="386" uniqueCount="163">
  <si>
    <t>Форма 1</t>
  </si>
  <si>
    <t xml:space="preserve">Отчет об использовании бюджетных ассигнований бюджета муниципального образования "Город Горно-Алтайск" </t>
  </si>
  <si>
    <t>на реализацию муниципальной программы по состоянию на 01.01.2018 года</t>
  </si>
  <si>
    <t>Наименование муниципальной программы</t>
  </si>
  <si>
    <t>Эффективное управление муниципальной собственностью и градостроительная деятельность в муниципальном образовании "Город Горно-Алтайск" на 2014 - 2019 годы</t>
  </si>
  <si>
    <t xml:space="preserve">Администратор муниципальной программы </t>
  </si>
  <si>
    <t>Муниципальное учреждение «Управление имущества, градостроительства и земельных отношений города Горно-Алтайска»</t>
  </si>
  <si>
    <t>Статус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</si>
  <si>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</si>
  <si>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</si>
  <si>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Код муниципальной программы</t>
  </si>
  <si>
    <t>Код бюджетной классификации</t>
  </si>
  <si>
    <t>Расходы бюджета муниципального образования «Город Горно-Алтайск»,
 тыс. рублей</t>
  </si>
  <si>
    <t>Кассовые расходы, %</t>
  </si>
  <si>
    <t>МП</t>
  </si>
  <si>
    <t>ПП</t>
  </si>
  <si>
    <t>ОМ</t>
  </si>
  <si>
    <t>М</t>
  </si>
  <si>
    <t>ГРБС</t>
  </si>
  <si>
    <t>РЗ</t>
  </si>
  <si>
    <t>ПР</t>
  </si>
  <si>
    <t>ЦС</t>
  </si>
  <si>
    <t>ВР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</si>
  <si>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</si>
  <si>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</si>
  <si>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</si>
  <si>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</t>
  </si>
  <si>
    <t>к плану на отчетную дату</t>
  </si>
  <si>
    <t>Муниципальная программа</t>
  </si>
  <si>
    <t>Эффективное управление муниципальной собственностью и градостроительная деятельность в муниципальном образовании "Город Горно-Алтайск"  на 2014 - 2019 годы</t>
  </si>
  <si>
    <t>ВСЕГО</t>
  </si>
  <si>
    <t>018</t>
  </si>
  <si>
    <t>Муниципальное учреждение "Управление имущества, градостроительства и земельных отношений города Горно-Алтайска"</t>
  </si>
  <si>
    <t>03</t>
  </si>
  <si>
    <t>Обеспечивающая подпрограмма</t>
  </si>
  <si>
    <t>Обеспечение деятельности Муниципального учреждения "Управление имущества, градостроительства и земельных отношений города Горно-Алтайска"</t>
  </si>
  <si>
    <t>01</t>
  </si>
  <si>
    <t>04</t>
  </si>
  <si>
    <t>030А118110</t>
  </si>
  <si>
    <t>030А118190</t>
  </si>
  <si>
    <t>030П118000</t>
  </si>
  <si>
    <t>Подпрограмма  1</t>
  </si>
  <si>
    <t xml:space="preserve">Повышение качества управления муниципальной собственностью в муниципальном образовании "Город Горно-Алтайск" на 2014-2019 годы </t>
  </si>
  <si>
    <t>Основное мероприятие 1</t>
  </si>
  <si>
    <t>Эффективное использование земельных участков на территории муниципального образования "Город Горно-Алтайск"</t>
  </si>
  <si>
    <t>0310100001</t>
  </si>
  <si>
    <t>Основное мероприятие 2</t>
  </si>
  <si>
    <t>Повышение эффективности управления и распоряжения муниципальным имуществом МО "Город Горно-Алтайск" на 2014 - 2019 гг.</t>
  </si>
  <si>
    <t>мероприятие 1</t>
  </si>
  <si>
    <t>эффективное использование и распоряжение муниципальным имуществом</t>
  </si>
  <si>
    <t>0310200001</t>
  </si>
  <si>
    <t>мероприятие 2</t>
  </si>
  <si>
    <t>расходы по капитальному ремонту муниципального имущества</t>
  </si>
  <si>
    <t xml:space="preserve">Муниципальное учреждение "Управление имущества, градостроительства и земельных отношений города Горно-Алтайска" </t>
  </si>
  <si>
    <t>0310200002</t>
  </si>
  <si>
    <t>мероприятие 3</t>
  </si>
  <si>
    <t>расходы на приобретение для муниципальных нужд товаров, работ, услуг</t>
  </si>
  <si>
    <t>0310200003</t>
  </si>
  <si>
    <t>мероприятие 4</t>
  </si>
  <si>
    <t>Увеличение стоимости акций и иных форм участия в капитале муниципальных предприятий МО "Город Горно-Алтайск"</t>
  </si>
  <si>
    <t>0310200004</t>
  </si>
  <si>
    <t>Основное мероприятие 3</t>
  </si>
  <si>
    <t>Развитие систем видеонаблюдения за ситуацией в общественных местах в муниципальном образовании "Город Горно-Алтайск" и 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 на 2014 - 2019 гг.</t>
  </si>
  <si>
    <t>13</t>
  </si>
  <si>
    <t>0310300001</t>
  </si>
  <si>
    <t>03103S0001</t>
  </si>
  <si>
    <t>Подпрограмма  2</t>
  </si>
  <si>
    <t>Повышение качества градостроительной политики в муниципальном образовании «Город Горно-Алтайск» на 2014 - 2019 годы;</t>
  </si>
  <si>
    <t>Обеспечение эффективного территориального планирования и землепользования на территории муниципального образования "Город Горно-Алтайск"</t>
  </si>
  <si>
    <t>12</t>
  </si>
  <si>
    <t>0320100001</t>
  </si>
  <si>
    <t>Обеспечение качества градостроительной политики в муниципальном образовании "Город Горно-Алтайск"</t>
  </si>
  <si>
    <t>03202S0001</t>
  </si>
  <si>
    <t>Формирование современного облика (дизайна городской среды, повышение уровня архитектурно-художественной выразительности) застройкм муниципального образования  "Город Горно-Алтайск"</t>
  </si>
  <si>
    <t>Форма 2</t>
  </si>
  <si>
    <t>Отчет о расходах на реализацию целей муниципальной программы</t>
  </si>
  <si>
    <t>за счет всех источников финансирования по состоянию на 01.01.2018 года</t>
  </si>
  <si>
    <t>№ п/п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</si>
  <si>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</si>
  <si>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</si>
  <si>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</si>
  <si>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Оценка расходов (согласно муниципальной программе на 01.07.), тыс.рублей</t>
  </si>
  <si>
    <t>Фактичесские расходы на отчетную дату</t>
  </si>
  <si>
    <t>Муниципальная</t>
  </si>
  <si>
    <t>всего</t>
  </si>
  <si>
    <t>программа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</si>
  <si>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</si>
  <si>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</si>
  <si>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 федерального бюджета</t>
  </si>
  <si>
    <t>иные источники</t>
  </si>
  <si>
    <t>Аналитическая ведомственная целевая программа</t>
  </si>
  <si>
    <t>Обеспечение деятельности Муниципального  Учреждения "Управление имущества, градостроительства и земельных отношений города Горно-Алтайска"</t>
  </si>
  <si>
    <t> 0</t>
  </si>
  <si>
    <t>Подпрограмма</t>
  </si>
  <si>
    <t> Повышение качества управления муниципальной собственностью в муниципальном образовании «Город Горно-Алтайск» на 2014-2019 годы</t>
  </si>
  <si>
    <t> Повышение качества градостроительной политики в муниципальном образовании «Город Горно-Алтайск» на 2014 - 2019 годы;</t>
  </si>
  <si>
    <t>Форма 3</t>
  </si>
  <si>
    <t>Отчет о выполнении основных мероприятий муниципальной</t>
  </si>
  <si>
    <t>программы по состоянию на 01.01.2018 года</t>
  </si>
  <si>
    <t>Наименование подпрограммы, основного мероприятия</t>
  </si>
  <si>
    <t>Ответсвенный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</si>
  <si>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</si>
  <si>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</si>
  <si>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</si>
  <si>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</t>
  </si>
  <si>
    <t>Процент выполнения целевого показателя, для достижения которого реализуется основное мероприятие, мероприятие</t>
  </si>
  <si>
    <r>
      <rPr>
        <sz val="9"/>
        <color indexed="8"/>
        <rFont val="Times New Roman"/>
        <family val="1"/>
      </rP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Муниципальная программа (в целом, без распределения по подпрограммам)</t>
    </r>
  </si>
  <si>
    <t>Повышение эффективности управления в Муниципальном учреждении «Управление по имуществу и земельным отношениям города Горно-Алтайска»</t>
  </si>
  <si>
    <t>МУ «Управление по имуществу и земельным отношениям города Горно-Алтайска»</t>
  </si>
  <si>
    <t>2014-2019 годы</t>
  </si>
  <si>
    <t>2017 год</t>
  </si>
  <si>
    <t xml:space="preserve">Объем затрат бюджета МО «Город Горно-Алтайск» на функционирование деятельности МУ «Управление по имуществу и земельным отношениям города Горно-Алтайска». </t>
  </si>
  <si>
    <t>Объем лиц, прошедших повышение квалификации МУ "Управление оп имуществу и земельным отношениям города Горно-Алтайска" ( в %)</t>
  </si>
  <si>
    <t>Эффективное использование земельных участков на территории муниципального образования «Город Горно-Алтайск» на 2014-2019 годы</t>
  </si>
  <si>
    <t>Отдел земельных отношений МУ «Управление по имуществу и земельным отношениям города Горно-Алтайска»</t>
  </si>
  <si>
    <t>201-2019 годы</t>
  </si>
  <si>
    <t>Количество оформленных земельных участков в муниципальную собственность</t>
  </si>
  <si>
    <t>Количество предоставленных земельных участков льготным категориям граждан бесплатно</t>
  </si>
  <si>
    <t>Количество предоставленных земельных участков гражданам и юридическим лицам в собственность, аренду, безвозмездное пользование</t>
  </si>
  <si>
    <t>Объем полученных доходов от использования  земельных участков</t>
  </si>
  <si>
    <t>Повышение эффективности управления и распоряжения муниципальным имуществом МО «Город Горно-Алтайск» на 2014-2019 годы</t>
  </si>
  <si>
    <t>Отдел управления собственностью МУ «Управление по имуществу и земельным отношениям города Горно-Алтайска»</t>
  </si>
  <si>
    <t>Количество оформленных объектов имущества в муниципальную собственность</t>
  </si>
  <si>
    <t xml:space="preserve">Объем полученных доходов от использования муниципального имущества </t>
  </si>
  <si>
    <t>Развитие систем видеонаблюдения за ситуацией в общественных местах в муниципальном образовании «Город Горно-Алтайск» на 2014-2019 годы.</t>
  </si>
  <si>
    <t xml:space="preserve">Количество обращений граждан и юридических лиц по фактам сбоев работы систем видеонаблюдения АПК «Безопасный город». </t>
  </si>
  <si>
    <t>Количество функционирующих устройств видеонаблюдения системы АПК «Безопасный город» на территории МО «Город Горно-Алтайск»</t>
  </si>
  <si>
    <r>
      <rPr>
        <sz val="9"/>
        <color indexed="8"/>
        <rFont val="Times New Roman"/>
        <family val="1"/>
      </rP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Подпрограмма муниципальной программы «Повышение качества управления муниципальной собственностью в муниципальном образовании«Город Горно-Алтайск» на 2014-2019 годы»</t>
    </r>
  </si>
  <si>
    <t>Объем полученных доходов от использования земельных участков</t>
  </si>
  <si>
    <t>Объем полученных доходов по архитектуре</t>
  </si>
  <si>
    <r>
      <rPr>
        <sz val="9"/>
        <color indexed="8"/>
        <rFont val="Times New Roman"/>
        <family val="1"/>
      </rP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Подпрограмма муниципальной программы «Повышение качества градостроительной политики в муниципальном образовании "Город Горно-Алтайск" на 2014 - 2019 годы</t>
    </r>
  </si>
  <si>
    <t>Отдел архитектуры и градостроительства МУ «Управление по имуществу и земельным отношениям города Горно-Алтайска»</t>
  </si>
  <si>
    <t>площадь территории города, на которую подготовлены проекты планировки в соответствии с программой (количество разработанных и утвержденных проектов планировок);</t>
  </si>
  <si>
    <t>32,9 га</t>
  </si>
  <si>
    <t>7 га</t>
  </si>
  <si>
    <t>количество земельных участков, сформированных под индивидуальное жилищное строительство;</t>
  </si>
  <si>
    <t>количество выданных градостроительных планов;</t>
  </si>
  <si>
    <t>количество выданных разрешений на строительство;</t>
  </si>
  <si>
    <t>количество введенного в эксплуатацию жилья</t>
  </si>
  <si>
    <t>Форма 5</t>
  </si>
  <si>
    <t>Эффективное управление муниципальной собственностью в муниципальном образовании «Город Горно-Алтайск» на 2014-2019 годы</t>
  </si>
  <si>
    <t>Наименование целевого показателя</t>
  </si>
  <si>
    <t>Единица измерения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</si>
  <si>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</si>
  <si>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</si>
  <si>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</si>
  <si>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</si>
  <si>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</si>
  <si>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</si>
  <si>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Муниципальная программа:  Эффективное управление муниципальной собственностью в муниципальном образовании «Город Горно-Алтайск» на 2014-2019 годы</t>
  </si>
  <si>
    <t>тыс.руб.</t>
  </si>
  <si>
    <t>%</t>
  </si>
  <si>
    <t>штук</t>
  </si>
  <si>
    <t>Подпрограмма «Повышение качества управления муниципальной собственностью в муниципальном образовании«Город Горно-Алтайск» на 2014-2019 годы»</t>
  </si>
  <si>
    <t>2.1</t>
  </si>
  <si>
    <t>архитектура</t>
  </si>
  <si>
    <r>
      <rPr>
        <sz val="9"/>
        <rFont val="Arial"/>
        <family val="2"/>
      </rPr>
      <t xml:space="preserve">Подпрограмма «Повышение </t>
    </r>
    <r>
      <rPr>
        <sz val="9"/>
        <rFont val="Times New Roman"/>
        <family val="1"/>
      </rPr>
      <t xml:space="preserve">3. Подпрограмма « качества градостроительной политики в муниципальном образовании «Город Горно-Алтайск» на 2014 - 2019 годы»
</t>
    </r>
  </si>
  <si>
    <t>штук (Га)</t>
  </si>
  <si>
    <t xml:space="preserve">32,9 га/2 </t>
  </si>
  <si>
    <t>7 га/2</t>
  </si>
  <si>
    <t xml:space="preserve">штук </t>
  </si>
  <si>
    <t>2.2</t>
  </si>
  <si>
    <t xml:space="preserve">м кв.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</si>
</sst>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"/>
    <numFmt numFmtId="167" formatCode="_(* #,##0.00_);_(* \(#,##0.00\);_(* \-??_);_(@_)"/>
    <numFmt numFmtId="168" formatCode="_(* #,##0_);_(* \(#,##0\);_(* \-??_);_(@_)"/>
    <numFmt numFmtId="169" formatCode="0.00"/>
    <numFmt numFmtId="170" formatCode="0"/>
    <numFmt numFmtId="171" formatCode="_(* #,##0.0_);_(* \(#,##0.0\);_(* \-??_);_(@_)"/>
    <numFmt numFmtId="172" formatCode="#,##0.00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justify" vertical="center" wrapText="1"/>
    </xf>
    <xf numFmtId="164" fontId="3" fillId="0" borderId="4" xfId="0" applyFont="1" applyBorder="1" applyAlignment="1">
      <alignment horizontal="justify" vertical="center" wrapText="1"/>
    </xf>
    <xf numFmtId="164" fontId="4" fillId="0" borderId="5" xfId="0" applyFont="1" applyBorder="1" applyAlignment="1">
      <alignment horizontal="justify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8" fontId="0" fillId="0" borderId="5" xfId="15" applyNumberFormat="1" applyFont="1" applyFill="1" applyBorder="1" applyAlignment="1" applyProtection="1">
      <alignment horizontal="right" vertical="center"/>
      <protection/>
    </xf>
    <xf numFmtId="164" fontId="4" fillId="0" borderId="0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justify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6" xfId="0" applyFont="1" applyBorder="1" applyAlignment="1">
      <alignment vertical="center" wrapText="1"/>
    </xf>
    <xf numFmtId="164" fontId="5" fillId="0" borderId="7" xfId="0" applyFont="1" applyBorder="1" applyAlignment="1">
      <alignment vertical="center" wrapText="1"/>
    </xf>
    <xf numFmtId="164" fontId="5" fillId="0" borderId="8" xfId="0" applyFont="1" applyBorder="1" applyAlignment="1">
      <alignment vertical="center" wrapText="1"/>
    </xf>
    <xf numFmtId="164" fontId="5" fillId="0" borderId="8" xfId="0" applyFont="1" applyBorder="1" applyAlignment="1">
      <alignment horizontal="center" vertical="center" wrapText="1"/>
    </xf>
    <xf numFmtId="168" fontId="0" fillId="0" borderId="8" xfId="15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justify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3" fillId="0" borderId="9" xfId="0" applyFont="1" applyBorder="1" applyAlignment="1">
      <alignment horizontal="justify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vertical="center" wrapText="1"/>
    </xf>
    <xf numFmtId="164" fontId="6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justify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justify" vertical="center" wrapText="1"/>
    </xf>
    <xf numFmtId="164" fontId="3" fillId="0" borderId="5" xfId="0" applyFont="1" applyBorder="1" applyAlignment="1">
      <alignment horizontal="justify" vertical="center" wrapText="1"/>
    </xf>
    <xf numFmtId="164" fontId="7" fillId="0" borderId="5" xfId="0" applyFont="1" applyBorder="1" applyAlignment="1">
      <alignment horizontal="justify" vertical="center" wrapText="1"/>
    </xf>
    <xf numFmtId="164" fontId="3" fillId="0" borderId="12" xfId="0" applyFont="1" applyBorder="1" applyAlignment="1">
      <alignment horizontal="justify" vertical="center" wrapText="1"/>
    </xf>
    <xf numFmtId="164" fontId="3" fillId="0" borderId="13" xfId="0" applyFont="1" applyBorder="1" applyAlignment="1">
      <alignment horizontal="justify" vertical="center" wrapText="1"/>
    </xf>
    <xf numFmtId="164" fontId="3" fillId="0" borderId="14" xfId="0" applyFont="1" applyBorder="1" applyAlignment="1">
      <alignment horizontal="justify" vertical="center" wrapText="1"/>
    </xf>
    <xf numFmtId="164" fontId="3" fillId="0" borderId="15" xfId="0" applyFont="1" applyBorder="1" applyAlignment="1">
      <alignment horizontal="justify" vertical="center" wrapText="1"/>
    </xf>
    <xf numFmtId="164" fontId="3" fillId="2" borderId="16" xfId="0" applyFont="1" applyFill="1" applyBorder="1" applyAlignment="1">
      <alignment horizontal="justify" vertical="center" wrapText="1"/>
    </xf>
    <xf numFmtId="164" fontId="3" fillId="2" borderId="17" xfId="0" applyFont="1" applyFill="1" applyBorder="1" applyAlignment="1">
      <alignment horizontal="justify" vertical="center" wrapText="1"/>
    </xf>
    <xf numFmtId="164" fontId="3" fillId="2" borderId="5" xfId="0" applyFont="1" applyFill="1" applyBorder="1" applyAlignment="1">
      <alignment horizontal="justify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0" borderId="15" xfId="0" applyFont="1" applyBorder="1" applyAlignment="1">
      <alignment horizontal="justify" vertical="center" wrapText="1"/>
    </xf>
    <xf numFmtId="164" fontId="4" fillId="0" borderId="18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21" xfId="0" applyFont="1" applyBorder="1" applyAlignment="1">
      <alignment horizontal="center"/>
    </xf>
    <xf numFmtId="164" fontId="7" fillId="0" borderId="15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5" xfId="0" applyFont="1" applyBorder="1" applyAlignment="1">
      <alignment vertical="center" wrapText="1"/>
    </xf>
    <xf numFmtId="164" fontId="7" fillId="0" borderId="15" xfId="0" applyFont="1" applyBorder="1" applyAlignment="1">
      <alignment horizontal="justify" vertical="center" wrapText="1"/>
    </xf>
    <xf numFmtId="164" fontId="6" fillId="0" borderId="5" xfId="0" applyFont="1" applyBorder="1" applyAlignment="1">
      <alignment horizontal="justify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8" fillId="0" borderId="18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22" xfId="0" applyFont="1" applyBorder="1" applyAlignment="1">
      <alignment vertical="center" wrapText="1"/>
    </xf>
    <xf numFmtId="166" fontId="8" fillId="0" borderId="23" xfId="0" applyNumberFormat="1" applyFont="1" applyBorder="1" applyAlignment="1">
      <alignment horizontal="right" vertical="center"/>
    </xf>
    <xf numFmtId="169" fontId="0" fillId="0" borderId="8" xfId="15" applyNumberFormat="1" applyFont="1" applyFill="1" applyBorder="1" applyAlignment="1" applyProtection="1">
      <alignment horizontal="right"/>
      <protection/>
    </xf>
    <xf numFmtId="164" fontId="8" fillId="0" borderId="24" xfId="0" applyFont="1" applyBorder="1" applyAlignment="1">
      <alignment vertical="center" wrapText="1"/>
    </xf>
    <xf numFmtId="170" fontId="8" fillId="0" borderId="5" xfId="0" applyNumberFormat="1" applyFont="1" applyBorder="1" applyAlignment="1">
      <alignment horizontal="right" vertical="center"/>
    </xf>
    <xf numFmtId="169" fontId="0" fillId="0" borderId="5" xfId="15" applyNumberFormat="1" applyFont="1" applyFill="1" applyBorder="1" applyAlignment="1" applyProtection="1">
      <alignment horizontal="right"/>
      <protection/>
    </xf>
    <xf numFmtId="164" fontId="0" fillId="0" borderId="18" xfId="0" applyBorder="1" applyAlignment="1">
      <alignment vertical="top" wrapText="1"/>
    </xf>
    <xf numFmtId="170" fontId="0" fillId="3" borderId="5" xfId="0" applyNumberFormat="1" applyFont="1" applyFill="1" applyBorder="1" applyAlignment="1">
      <alignment horizontal="right"/>
    </xf>
    <xf numFmtId="164" fontId="0" fillId="0" borderId="6" xfId="0" applyBorder="1" applyAlignment="1">
      <alignment vertical="top" wrapText="1"/>
    </xf>
    <xf numFmtId="164" fontId="8" fillId="0" borderId="25" xfId="0" applyFont="1" applyBorder="1" applyAlignment="1">
      <alignment vertical="center" wrapText="1"/>
    </xf>
    <xf numFmtId="170" fontId="8" fillId="0" borderId="26" xfId="0" applyNumberFormat="1" applyFont="1" applyBorder="1" applyAlignment="1">
      <alignment horizontal="right" vertical="center"/>
    </xf>
    <xf numFmtId="170" fontId="0" fillId="3" borderId="26" xfId="0" applyNumberFormat="1" applyFont="1" applyFill="1" applyBorder="1" applyAlignment="1">
      <alignment horizontal="right"/>
    </xf>
    <xf numFmtId="169" fontId="0" fillId="0" borderId="26" xfId="15" applyNumberFormat="1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27" xfId="0" applyFont="1" applyBorder="1" applyAlignment="1">
      <alignment vertical="center" wrapText="1"/>
    </xf>
    <xf numFmtId="166" fontId="8" fillId="0" borderId="8" xfId="0" applyNumberFormat="1" applyFont="1" applyBorder="1" applyAlignment="1">
      <alignment horizontal="right" vertical="center"/>
    </xf>
    <xf numFmtId="170" fontId="8" fillId="0" borderId="8" xfId="0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170" fontId="0" fillId="0" borderId="5" xfId="0" applyNumberFormat="1" applyFont="1" applyBorder="1" applyAlignment="1">
      <alignment horizontal="right"/>
    </xf>
    <xf numFmtId="170" fontId="0" fillId="0" borderId="26" xfId="0" applyNumberFormat="1" applyFont="1" applyBorder="1" applyAlignment="1">
      <alignment horizontal="right"/>
    </xf>
    <xf numFmtId="164" fontId="0" fillId="0" borderId="14" xfId="0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left" vertical="center" wrapText="1"/>
    </xf>
    <xf numFmtId="164" fontId="8" fillId="0" borderId="23" xfId="0" applyFont="1" applyBorder="1" applyAlignment="1">
      <alignment horizontal="center" vertical="center" wrapText="1"/>
    </xf>
    <xf numFmtId="164" fontId="10" fillId="0" borderId="23" xfId="0" applyFont="1" applyBorder="1" applyAlignment="1">
      <alignment horizontal="center" vertical="center" wrapText="1"/>
    </xf>
    <xf numFmtId="164" fontId="8" fillId="0" borderId="23" xfId="0" applyFont="1" applyBorder="1" applyAlignment="1">
      <alignment vertical="center" wrapText="1"/>
    </xf>
    <xf numFmtId="164" fontId="8" fillId="3" borderId="23" xfId="0" applyFont="1" applyFill="1" applyBorder="1" applyAlignment="1">
      <alignment vertical="center" wrapText="1"/>
    </xf>
    <xf numFmtId="164" fontId="0" fillId="3" borderId="23" xfId="0" applyNumberFormat="1" applyFont="1" applyFill="1" applyBorder="1" applyAlignment="1">
      <alignment horizontal="center" vertical="center" wrapText="1"/>
    </xf>
    <xf numFmtId="171" fontId="0" fillId="3" borderId="5" xfId="15" applyNumberFormat="1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>
      <alignment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8" fillId="0" borderId="5" xfId="0" applyFont="1" applyBorder="1" applyAlignment="1">
      <alignment vertical="center" wrapText="1"/>
    </xf>
    <xf numFmtId="164" fontId="8" fillId="0" borderId="5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8" fontId="0" fillId="0" borderId="5" xfId="15" applyNumberFormat="1" applyFont="1" applyFill="1" applyBorder="1" applyAlignment="1" applyProtection="1">
      <alignment horizontal="center" vertical="center" wrapText="1"/>
      <protection/>
    </xf>
    <xf numFmtId="171" fontId="0" fillId="0" borderId="5" xfId="15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Font="1" applyBorder="1" applyAlignment="1">
      <alignment horizontal="center" vertical="center"/>
    </xf>
    <xf numFmtId="164" fontId="8" fillId="0" borderId="26" xfId="0" applyFont="1" applyBorder="1" applyAlignment="1">
      <alignment vertical="center" wrapText="1"/>
    </xf>
    <xf numFmtId="164" fontId="8" fillId="0" borderId="26" xfId="0" applyFont="1" applyBorder="1" applyAlignment="1">
      <alignment horizontal="center" vertical="center" wrapText="1"/>
    </xf>
    <xf numFmtId="164" fontId="10" fillId="0" borderId="26" xfId="0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8" fillId="0" borderId="11" xfId="0" applyFont="1" applyBorder="1" applyAlignment="1">
      <alignment horizontal="left" vertical="center" wrapText="1"/>
    </xf>
    <xf numFmtId="164" fontId="8" fillId="0" borderId="22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/>
    </xf>
    <xf numFmtId="164" fontId="8" fillId="0" borderId="25" xfId="0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/>
    </xf>
    <xf numFmtId="164" fontId="8" fillId="0" borderId="15" xfId="0" applyFont="1" applyBorder="1" applyAlignment="1">
      <alignment vertical="center" wrapText="1"/>
    </xf>
    <xf numFmtId="164" fontId="11" fillId="0" borderId="5" xfId="0" applyFont="1" applyBorder="1" applyAlignment="1">
      <alignment horizontal="center" wrapText="1"/>
    </xf>
    <xf numFmtId="164" fontId="0" fillId="0" borderId="5" xfId="0" applyFont="1" applyBorder="1" applyAlignment="1">
      <alignment horizontal="center"/>
    </xf>
    <xf numFmtId="164" fontId="8" fillId="0" borderId="2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/>
    </xf>
    <xf numFmtId="164" fontId="11" fillId="0" borderId="5" xfId="0" applyFont="1" applyBorder="1" applyAlignment="1">
      <alignment horizontal="center" vertical="center" wrapText="1"/>
    </xf>
    <xf numFmtId="164" fontId="11" fillId="0" borderId="5" xfId="0" applyFont="1" applyBorder="1" applyAlignment="1">
      <alignment vertical="center" wrapText="1"/>
    </xf>
    <xf numFmtId="164" fontId="11" fillId="0" borderId="15" xfId="0" applyFont="1" applyBorder="1" applyAlignment="1">
      <alignment vertical="center" wrapText="1"/>
    </xf>
    <xf numFmtId="164" fontId="11" fillId="0" borderId="5" xfId="0" applyFont="1" applyBorder="1" applyAlignment="1">
      <alignment horizontal="center" wrapText="1"/>
    </xf>
    <xf numFmtId="164" fontId="0" fillId="3" borderId="8" xfId="0" applyNumberFormat="1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0" fillId="0" borderId="30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9" fontId="0" fillId="0" borderId="23" xfId="15" applyNumberFormat="1" applyFont="1" applyFill="1" applyBorder="1" applyAlignment="1" applyProtection="1">
      <alignment horizontal="center" vertical="center" wrapText="1"/>
      <protection/>
    </xf>
    <xf numFmtId="169" fontId="0" fillId="0" borderId="23" xfId="15" applyNumberFormat="1" applyFont="1" applyFill="1" applyBorder="1" applyAlignment="1" applyProtection="1">
      <alignment horizontal="center" vertical="center"/>
      <protection/>
    </xf>
    <xf numFmtId="165" fontId="0" fillId="0" borderId="31" xfId="15" applyNumberFormat="1" applyFont="1" applyFill="1" applyBorder="1" applyAlignment="1" applyProtection="1">
      <alignment horizontal="center" vertical="center"/>
      <protection/>
    </xf>
    <xf numFmtId="164" fontId="8" fillId="3" borderId="26" xfId="0" applyFont="1" applyFill="1" applyBorder="1" applyAlignment="1">
      <alignment vertical="center" wrapText="1"/>
    </xf>
    <xf numFmtId="164" fontId="0" fillId="0" borderId="26" xfId="0" applyFont="1" applyBorder="1" applyAlignment="1">
      <alignment horizontal="center" vertical="center" wrapText="1"/>
    </xf>
    <xf numFmtId="164" fontId="0" fillId="3" borderId="26" xfId="0" applyNumberFormat="1" applyFont="1" applyFill="1" applyBorder="1" applyAlignment="1">
      <alignment horizontal="center" vertical="center" wrapText="1"/>
    </xf>
    <xf numFmtId="169" fontId="0" fillId="0" borderId="26" xfId="15" applyNumberFormat="1" applyFont="1" applyFill="1" applyBorder="1" applyAlignment="1" applyProtection="1">
      <alignment horizontal="center" vertical="center" wrapText="1"/>
      <protection/>
    </xf>
    <xf numFmtId="169" fontId="0" fillId="0" borderId="26" xfId="15" applyNumberFormat="1" applyFont="1" applyFill="1" applyBorder="1" applyAlignment="1" applyProtection="1">
      <alignment horizontal="center" vertical="center"/>
      <protection/>
    </xf>
    <xf numFmtId="165" fontId="0" fillId="0" borderId="32" xfId="15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Border="1" applyAlignment="1">
      <alignment horizontal="center" vertical="center" wrapText="1"/>
    </xf>
    <xf numFmtId="169" fontId="0" fillId="0" borderId="33" xfId="15" applyNumberFormat="1" applyFont="1" applyFill="1" applyBorder="1" applyAlignment="1" applyProtection="1">
      <alignment horizontal="center" vertical="center"/>
      <protection/>
    </xf>
    <xf numFmtId="164" fontId="0" fillId="0" borderId="5" xfId="0" applyFont="1" applyBorder="1" applyAlignment="1">
      <alignment horizontal="center" vertical="center" wrapText="1"/>
    </xf>
    <xf numFmtId="169" fontId="0" fillId="0" borderId="5" xfId="15" applyNumberFormat="1" applyFont="1" applyFill="1" applyBorder="1" applyAlignment="1" applyProtection="1">
      <alignment horizontal="center" vertical="center" wrapText="1"/>
      <protection/>
    </xf>
    <xf numFmtId="169" fontId="0" fillId="0" borderId="5" xfId="15" applyNumberFormat="1" applyFont="1" applyFill="1" applyBorder="1" applyAlignment="1" applyProtection="1">
      <alignment horizontal="center" vertical="center"/>
      <protection/>
    </xf>
    <xf numFmtId="165" fontId="0" fillId="0" borderId="16" xfId="15" applyNumberFormat="1" applyFont="1" applyFill="1" applyBorder="1" applyAlignment="1" applyProtection="1">
      <alignment horizontal="center" vertical="center"/>
      <protection/>
    </xf>
    <xf numFmtId="169" fontId="0" fillId="0" borderId="8" xfId="15" applyNumberFormat="1" applyFont="1" applyFill="1" applyBorder="1" applyAlignment="1" applyProtection="1">
      <alignment horizontal="center" vertical="center"/>
      <protection/>
    </xf>
    <xf numFmtId="172" fontId="0" fillId="0" borderId="5" xfId="0" applyNumberFormat="1" applyFont="1" applyBorder="1" applyAlignment="1">
      <alignment horizontal="center" vertical="center" wrapText="1"/>
    </xf>
    <xf numFmtId="164" fontId="8" fillId="3" borderId="8" xfId="0" applyFont="1" applyFill="1" applyBorder="1" applyAlignment="1">
      <alignment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9" fontId="0" fillId="0" borderId="8" xfId="15" applyNumberFormat="1" applyFont="1" applyFill="1" applyBorder="1" applyAlignment="1" applyProtection="1">
      <alignment horizontal="center" vertical="center" wrapText="1"/>
      <protection/>
    </xf>
    <xf numFmtId="165" fontId="0" fillId="0" borderId="34" xfId="15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35" xfId="0" applyBorder="1" applyAlignment="1">
      <alignment horizontal="center" vertical="center" wrapText="1"/>
    </xf>
    <xf numFmtId="164" fontId="8" fillId="0" borderId="8" xfId="0" applyFont="1" applyBorder="1" applyAlignment="1">
      <alignment vertical="center" wrapText="1"/>
    </xf>
    <xf numFmtId="164" fontId="0" fillId="0" borderId="8" xfId="0" applyFont="1" applyBorder="1" applyAlignment="1">
      <alignment/>
    </xf>
    <xf numFmtId="169" fontId="0" fillId="3" borderId="8" xfId="15" applyNumberFormat="1" applyFont="1" applyFill="1" applyBorder="1" applyAlignment="1" applyProtection="1">
      <alignment horizontal="center" vertical="center" wrapText="1"/>
      <protection/>
    </xf>
    <xf numFmtId="169" fontId="0" fillId="3" borderId="8" xfId="15" applyNumberFormat="1" applyFont="1" applyFill="1" applyBorder="1" applyAlignment="1" applyProtection="1">
      <alignment horizontal="center" vertical="center"/>
      <protection/>
    </xf>
    <xf numFmtId="164" fontId="0" fillId="3" borderId="34" xfId="0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69" fontId="0" fillId="0" borderId="15" xfId="15" applyNumberFormat="1" applyFont="1" applyFill="1" applyBorder="1" applyAlignment="1" applyProtection="1">
      <alignment horizontal="center" vertical="center" wrapText="1"/>
      <protection/>
    </xf>
    <xf numFmtId="169" fontId="0" fillId="0" borderId="15" xfId="15" applyNumberFormat="1" applyFont="1" applyFill="1" applyBorder="1" applyAlignment="1" applyProtection="1">
      <alignment horizontal="center" vertical="center"/>
      <protection/>
    </xf>
    <xf numFmtId="164" fontId="0" fillId="0" borderId="32" xfId="0" applyFont="1" applyBorder="1" applyAlignment="1">
      <alignment horizont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/>
    </xf>
    <xf numFmtId="164" fontId="12" fillId="0" borderId="3" xfId="0" applyFont="1" applyBorder="1" applyAlignment="1">
      <alignment horizontal="center" vertical="center" wrapText="1"/>
    </xf>
    <xf numFmtId="164" fontId="5" fillId="0" borderId="23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26" xfId="0" applyFont="1" applyBorder="1" applyAlignment="1">
      <alignment horizontal="center" vertical="center" wrapText="1"/>
    </xf>
    <xf numFmtId="164" fontId="0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C4">
      <selection activeCell="B38" sqref="B38"/>
    </sheetView>
  </sheetViews>
  <sheetFormatPr defaultColWidth="8.00390625" defaultRowHeight="12.75"/>
  <cols>
    <col min="1" max="1" width="14.421875" style="1" customWidth="1"/>
    <col min="2" max="2" width="28.421875" style="1" customWidth="1"/>
    <col min="3" max="3" width="20.8515625" style="1" customWidth="1"/>
    <col min="4" max="8" width="9.140625" style="2" customWidth="1"/>
    <col min="9" max="9" width="7.00390625" style="2" customWidth="1"/>
    <col min="10" max="10" width="6.8515625" style="2" customWidth="1"/>
    <col min="11" max="11" width="10.8515625" style="2" customWidth="1"/>
    <col min="12" max="12" width="9.140625" style="2" customWidth="1"/>
    <col min="13" max="13" width="12.00390625" style="2" customWidth="1"/>
    <col min="14" max="14" width="11.421875" style="2" customWidth="1"/>
    <col min="15" max="15" width="11.00390625" style="2" customWidth="1"/>
    <col min="16" max="17" width="9.140625" style="2" customWidth="1"/>
    <col min="18" max="19" width="9.140625" style="3" customWidth="1"/>
    <col min="20" max="16384" width="9.140625" style="0" customWidth="1"/>
  </cols>
  <sheetData>
    <row r="1" ht="12.75">
      <c r="Q1" s="4" t="s">
        <v>0</v>
      </c>
    </row>
    <row r="2" spans="1:17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5" spans="1:15" ht="33.75" customHeight="1">
      <c r="A5" s="6" t="s">
        <v>3</v>
      </c>
      <c r="D5" s="7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4" ht="15.75">
      <c r="A6" s="6" t="s">
        <v>5</v>
      </c>
      <c r="D6" s="8" t="s">
        <v>6</v>
      </c>
    </row>
    <row r="8" spans="1:17" ht="75.75" customHeight="1">
      <c r="A8" s="9" t="s">
        <v>7</v>
      </c>
      <c r="B8" s="9" t="s">
        <v>8</v>
      </c>
      <c r="C8" s="9" t="s">
        <v>9</v>
      </c>
      <c r="D8" s="10" t="s">
        <v>10</v>
      </c>
      <c r="E8" s="10"/>
      <c r="F8" s="10"/>
      <c r="G8" s="10"/>
      <c r="H8" s="10" t="s">
        <v>11</v>
      </c>
      <c r="I8" s="10"/>
      <c r="J8" s="10"/>
      <c r="K8" s="10"/>
      <c r="L8" s="10"/>
      <c r="M8" s="10" t="s">
        <v>12</v>
      </c>
      <c r="N8" s="10"/>
      <c r="O8" s="10"/>
      <c r="P8" s="10" t="s">
        <v>13</v>
      </c>
      <c r="Q8" s="10"/>
    </row>
    <row r="9" spans="1:17" ht="76.5">
      <c r="A9" s="9"/>
      <c r="B9" s="9"/>
      <c r="C9" s="9"/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</row>
    <row r="10" spans="1:18" ht="12.75" customHeight="1">
      <c r="A10" s="12" t="s">
        <v>28</v>
      </c>
      <c r="B10" s="13" t="s">
        <v>29</v>
      </c>
      <c r="C10" s="14" t="s">
        <v>30</v>
      </c>
      <c r="D10" s="15">
        <v>3</v>
      </c>
      <c r="E10" s="16">
        <v>0</v>
      </c>
      <c r="F10" s="16">
        <v>0</v>
      </c>
      <c r="G10" s="16">
        <v>0</v>
      </c>
      <c r="H10" s="15" t="s">
        <v>31</v>
      </c>
      <c r="I10" s="17"/>
      <c r="J10" s="17"/>
      <c r="K10" s="17"/>
      <c r="L10" s="17"/>
      <c r="M10" s="18">
        <f>SUM(M12+M22+M38)</f>
        <v>29747</v>
      </c>
      <c r="N10" s="18">
        <f>SUM(N12+N22+N38)</f>
        <v>37357.7</v>
      </c>
      <c r="O10" s="16">
        <f>SUM(O12+O22+O38)</f>
        <v>33295</v>
      </c>
      <c r="P10" s="19">
        <f aca="true" t="shared" si="0" ref="P10:P40">O10/M10*100</f>
        <v>111.92725316838673</v>
      </c>
      <c r="Q10" s="19">
        <f aca="true" t="shared" si="1" ref="Q10:Q40">O10/N10*100</f>
        <v>89.12486582418083</v>
      </c>
      <c r="R10" s="20"/>
    </row>
    <row r="11" spans="1:18" ht="67.5">
      <c r="A11" s="12"/>
      <c r="B11" s="12"/>
      <c r="C11" s="21" t="s">
        <v>32</v>
      </c>
      <c r="D11" s="22" t="s">
        <v>33</v>
      </c>
      <c r="E11" s="23">
        <v>0</v>
      </c>
      <c r="F11" s="23">
        <v>0</v>
      </c>
      <c r="G11" s="23">
        <v>0</v>
      </c>
      <c r="H11" s="22" t="s">
        <v>31</v>
      </c>
      <c r="I11" s="24"/>
      <c r="J11" s="24"/>
      <c r="K11" s="25"/>
      <c r="L11" s="26"/>
      <c r="M11" s="27">
        <f>SUM(M12+M22)</f>
        <v>29747</v>
      </c>
      <c r="N11" s="23">
        <f>SUM(N12+N22)</f>
        <v>36558.5</v>
      </c>
      <c r="O11" s="23">
        <f>SUM(O12+O22)</f>
        <v>32519.6</v>
      </c>
      <c r="P11" s="28">
        <f t="shared" si="0"/>
        <v>109.32060375836218</v>
      </c>
      <c r="Q11" s="28">
        <f t="shared" si="1"/>
        <v>88.9522272522122</v>
      </c>
      <c r="R11" s="29"/>
    </row>
    <row r="12" spans="1:18" ht="13.5" customHeight="1">
      <c r="A12" s="30" t="s">
        <v>34</v>
      </c>
      <c r="B12" s="12" t="s">
        <v>35</v>
      </c>
      <c r="C12" s="12" t="s">
        <v>32</v>
      </c>
      <c r="D12" s="31" t="s">
        <v>33</v>
      </c>
      <c r="E12" s="32">
        <v>99</v>
      </c>
      <c r="F12" s="32">
        <v>0</v>
      </c>
      <c r="G12" s="32">
        <v>0</v>
      </c>
      <c r="H12" s="31" t="s">
        <v>31</v>
      </c>
      <c r="I12" s="31" t="s">
        <v>36</v>
      </c>
      <c r="J12" s="31" t="s">
        <v>37</v>
      </c>
      <c r="K12" s="33"/>
      <c r="L12" s="17"/>
      <c r="M12" s="16">
        <f>SUM(M13:M21)</f>
        <v>15394</v>
      </c>
      <c r="N12" s="32">
        <f>SUM(N13:N21)</f>
        <v>17880.3</v>
      </c>
      <c r="O12" s="32">
        <f>SUM(O13:O21)</f>
        <v>17325</v>
      </c>
      <c r="P12" s="19">
        <f t="shared" si="0"/>
        <v>112.54384825256594</v>
      </c>
      <c r="Q12" s="19">
        <f t="shared" si="1"/>
        <v>96.89434741027836</v>
      </c>
      <c r="R12" s="20"/>
    </row>
    <row r="13" spans="1:18" ht="25.5">
      <c r="A13" s="30"/>
      <c r="B13" s="12"/>
      <c r="C13" s="12"/>
      <c r="D13" s="22" t="s">
        <v>33</v>
      </c>
      <c r="E13" s="23">
        <v>99</v>
      </c>
      <c r="F13" s="23">
        <v>0</v>
      </c>
      <c r="G13" s="23">
        <v>0</v>
      </c>
      <c r="H13" s="31" t="s">
        <v>31</v>
      </c>
      <c r="I13" s="22" t="s">
        <v>36</v>
      </c>
      <c r="J13" s="22" t="s">
        <v>37</v>
      </c>
      <c r="K13" s="34" t="s">
        <v>38</v>
      </c>
      <c r="L13" s="35">
        <v>121</v>
      </c>
      <c r="M13" s="36">
        <v>10987</v>
      </c>
      <c r="N13" s="37">
        <v>12389.4</v>
      </c>
      <c r="O13" s="37">
        <v>12369.7</v>
      </c>
      <c r="P13" s="19">
        <f t="shared" si="0"/>
        <v>112.58487303176481</v>
      </c>
      <c r="Q13" s="19">
        <f t="shared" si="1"/>
        <v>99.84099310701085</v>
      </c>
      <c r="R13" s="29"/>
    </row>
    <row r="14" spans="1:18" ht="25.5">
      <c r="A14" s="30"/>
      <c r="B14" s="12"/>
      <c r="C14" s="12"/>
      <c r="D14" s="22" t="s">
        <v>33</v>
      </c>
      <c r="E14" s="23">
        <v>99</v>
      </c>
      <c r="F14" s="23">
        <v>0</v>
      </c>
      <c r="G14" s="23">
        <v>0</v>
      </c>
      <c r="H14" s="31" t="s">
        <v>31</v>
      </c>
      <c r="I14" s="22" t="s">
        <v>36</v>
      </c>
      <c r="J14" s="22" t="s">
        <v>37</v>
      </c>
      <c r="K14" s="34" t="s">
        <v>38</v>
      </c>
      <c r="L14" s="35">
        <v>122</v>
      </c>
      <c r="M14" s="35">
        <v>62</v>
      </c>
      <c r="N14" s="23">
        <v>91</v>
      </c>
      <c r="O14" s="23">
        <v>85</v>
      </c>
      <c r="P14" s="19">
        <f t="shared" si="0"/>
        <v>137.09677419354838</v>
      </c>
      <c r="Q14" s="19">
        <f t="shared" si="1"/>
        <v>93.4065934065934</v>
      </c>
      <c r="R14" s="29"/>
    </row>
    <row r="15" spans="1:18" ht="25.5">
      <c r="A15" s="30"/>
      <c r="B15" s="12"/>
      <c r="C15" s="12"/>
      <c r="D15" s="22" t="s">
        <v>33</v>
      </c>
      <c r="E15" s="23">
        <v>99</v>
      </c>
      <c r="F15" s="23">
        <v>0</v>
      </c>
      <c r="G15" s="23">
        <v>0</v>
      </c>
      <c r="H15" s="31" t="s">
        <v>31</v>
      </c>
      <c r="I15" s="22" t="s">
        <v>36</v>
      </c>
      <c r="J15" s="22" t="s">
        <v>37</v>
      </c>
      <c r="K15" s="34" t="s">
        <v>38</v>
      </c>
      <c r="L15" s="35">
        <v>129</v>
      </c>
      <c r="M15" s="36">
        <v>3220</v>
      </c>
      <c r="N15" s="37">
        <v>3958.4</v>
      </c>
      <c r="O15" s="37">
        <v>3602.6</v>
      </c>
      <c r="P15" s="19">
        <f t="shared" si="0"/>
        <v>111.88198757763973</v>
      </c>
      <c r="Q15" s="19">
        <f t="shared" si="1"/>
        <v>91.0115198059822</v>
      </c>
      <c r="R15" s="29"/>
    </row>
    <row r="16" spans="1:18" ht="25.5">
      <c r="A16" s="30"/>
      <c r="B16" s="12"/>
      <c r="C16" s="12"/>
      <c r="D16" s="22" t="s">
        <v>33</v>
      </c>
      <c r="E16" s="23">
        <v>99</v>
      </c>
      <c r="F16" s="23">
        <v>0</v>
      </c>
      <c r="G16" s="23">
        <v>0</v>
      </c>
      <c r="H16" s="31" t="s">
        <v>31</v>
      </c>
      <c r="I16" s="22" t="s">
        <v>36</v>
      </c>
      <c r="J16" s="22" t="s">
        <v>37</v>
      </c>
      <c r="K16" s="34" t="s">
        <v>39</v>
      </c>
      <c r="L16" s="35">
        <v>122</v>
      </c>
      <c r="M16" s="35">
        <v>55</v>
      </c>
      <c r="N16" s="23">
        <v>11.1</v>
      </c>
      <c r="O16" s="23">
        <v>11.1</v>
      </c>
      <c r="P16" s="19">
        <f t="shared" si="0"/>
        <v>20.18181818181818</v>
      </c>
      <c r="Q16" s="19">
        <f t="shared" si="1"/>
        <v>100</v>
      </c>
      <c r="R16" s="29"/>
    </row>
    <row r="17" spans="1:18" ht="25.5">
      <c r="A17" s="30"/>
      <c r="B17" s="12"/>
      <c r="C17" s="12"/>
      <c r="D17" s="22" t="s">
        <v>33</v>
      </c>
      <c r="E17" s="23">
        <v>99</v>
      </c>
      <c r="F17" s="23">
        <v>0</v>
      </c>
      <c r="G17" s="23">
        <v>0</v>
      </c>
      <c r="H17" s="31" t="s">
        <v>31</v>
      </c>
      <c r="I17" s="22" t="s">
        <v>36</v>
      </c>
      <c r="J17" s="22" t="s">
        <v>37</v>
      </c>
      <c r="K17" s="34" t="s">
        <v>39</v>
      </c>
      <c r="L17" s="35">
        <v>242</v>
      </c>
      <c r="M17" s="36">
        <v>441</v>
      </c>
      <c r="N17" s="37">
        <v>0</v>
      </c>
      <c r="O17" s="37"/>
      <c r="P17" s="19">
        <f t="shared" si="0"/>
        <v>0</v>
      </c>
      <c r="Q17" s="19" t="e">
        <f t="shared" si="1"/>
        <v>#DIV/0!</v>
      </c>
      <c r="R17" s="29"/>
    </row>
    <row r="18" spans="1:18" ht="25.5">
      <c r="A18" s="30"/>
      <c r="B18" s="12"/>
      <c r="C18" s="12"/>
      <c r="D18" s="22" t="s">
        <v>33</v>
      </c>
      <c r="E18" s="23">
        <v>99</v>
      </c>
      <c r="F18" s="23">
        <v>0</v>
      </c>
      <c r="G18" s="23">
        <v>0</v>
      </c>
      <c r="H18" s="31" t="s">
        <v>31</v>
      </c>
      <c r="I18" s="22" t="s">
        <v>36</v>
      </c>
      <c r="J18" s="22" t="s">
        <v>37</v>
      </c>
      <c r="K18" s="34" t="s">
        <v>39</v>
      </c>
      <c r="L18" s="35">
        <v>244</v>
      </c>
      <c r="M18" s="35">
        <v>603</v>
      </c>
      <c r="N18" s="23">
        <v>1390.9</v>
      </c>
      <c r="O18" s="23">
        <v>1217.1</v>
      </c>
      <c r="P18" s="19">
        <f t="shared" si="0"/>
        <v>201.8407960199005</v>
      </c>
      <c r="Q18" s="19">
        <f t="shared" si="1"/>
        <v>87.5044934934215</v>
      </c>
      <c r="R18" s="29"/>
    </row>
    <row r="19" spans="1:18" ht="25.5">
      <c r="A19" s="30"/>
      <c r="B19" s="12"/>
      <c r="C19" s="12"/>
      <c r="D19" s="22" t="s">
        <v>33</v>
      </c>
      <c r="E19" s="23">
        <v>99</v>
      </c>
      <c r="F19" s="23">
        <v>0</v>
      </c>
      <c r="G19" s="23">
        <v>0</v>
      </c>
      <c r="H19" s="31" t="s">
        <v>31</v>
      </c>
      <c r="I19" s="22" t="s">
        <v>36</v>
      </c>
      <c r="J19" s="22" t="s">
        <v>37</v>
      </c>
      <c r="K19" s="34" t="s">
        <v>40</v>
      </c>
      <c r="L19" s="35">
        <v>244</v>
      </c>
      <c r="M19" s="36">
        <v>20</v>
      </c>
      <c r="N19" s="37">
        <v>38.9</v>
      </c>
      <c r="O19" s="37">
        <v>38.9</v>
      </c>
      <c r="P19" s="19">
        <f t="shared" si="0"/>
        <v>194.49999999999997</v>
      </c>
      <c r="Q19" s="19">
        <f t="shared" si="1"/>
        <v>100</v>
      </c>
      <c r="R19" s="29"/>
    </row>
    <row r="20" spans="1:18" ht="25.5">
      <c r="A20" s="30"/>
      <c r="B20" s="12"/>
      <c r="C20" s="12"/>
      <c r="D20" s="22" t="s">
        <v>33</v>
      </c>
      <c r="E20" s="23">
        <v>99</v>
      </c>
      <c r="F20" s="23">
        <v>0</v>
      </c>
      <c r="G20" s="23">
        <v>0</v>
      </c>
      <c r="H20" s="31" t="s">
        <v>31</v>
      </c>
      <c r="I20" s="22" t="s">
        <v>36</v>
      </c>
      <c r="J20" s="22" t="s">
        <v>37</v>
      </c>
      <c r="K20" s="34" t="s">
        <v>39</v>
      </c>
      <c r="L20" s="35">
        <v>851</v>
      </c>
      <c r="M20" s="35">
        <v>2</v>
      </c>
      <c r="N20" s="23">
        <v>0</v>
      </c>
      <c r="O20" s="23"/>
      <c r="P20" s="19">
        <f t="shared" si="0"/>
        <v>0</v>
      </c>
      <c r="Q20" s="19" t="e">
        <f t="shared" si="1"/>
        <v>#DIV/0!</v>
      </c>
      <c r="R20" s="29"/>
    </row>
    <row r="21" spans="1:18" ht="25.5">
      <c r="A21" s="30"/>
      <c r="B21" s="12"/>
      <c r="C21" s="12"/>
      <c r="D21" s="22" t="s">
        <v>33</v>
      </c>
      <c r="E21" s="23">
        <v>99</v>
      </c>
      <c r="F21" s="23">
        <v>0</v>
      </c>
      <c r="G21" s="23">
        <v>0</v>
      </c>
      <c r="H21" s="31" t="s">
        <v>31</v>
      </c>
      <c r="I21" s="22" t="s">
        <v>36</v>
      </c>
      <c r="J21" s="22" t="s">
        <v>37</v>
      </c>
      <c r="K21" s="34" t="s">
        <v>39</v>
      </c>
      <c r="L21" s="35">
        <v>852</v>
      </c>
      <c r="M21" s="35">
        <v>4</v>
      </c>
      <c r="N21" s="23">
        <v>0.6</v>
      </c>
      <c r="O21" s="23">
        <v>0.6</v>
      </c>
      <c r="P21" s="19">
        <f t="shared" si="0"/>
        <v>15</v>
      </c>
      <c r="Q21" s="19">
        <f t="shared" si="1"/>
        <v>100</v>
      </c>
      <c r="R21" s="29"/>
    </row>
    <row r="22" spans="1:18" ht="67.5">
      <c r="A22" s="30" t="s">
        <v>41</v>
      </c>
      <c r="B22" s="12" t="s">
        <v>42</v>
      </c>
      <c r="C22" s="38" t="s">
        <v>32</v>
      </c>
      <c r="D22" s="39" t="s">
        <v>33</v>
      </c>
      <c r="E22" s="40">
        <v>1</v>
      </c>
      <c r="F22" s="40">
        <v>0</v>
      </c>
      <c r="G22" s="40">
        <v>0</v>
      </c>
      <c r="H22" s="41" t="s">
        <v>31</v>
      </c>
      <c r="I22" s="41"/>
      <c r="J22" s="41"/>
      <c r="K22" s="42"/>
      <c r="L22" s="17"/>
      <c r="M22" s="16">
        <f>SUM(M23+M25+M35)</f>
        <v>14353</v>
      </c>
      <c r="N22" s="40">
        <f>SUM(N23+N25+N35)</f>
        <v>18678.2</v>
      </c>
      <c r="O22" s="40">
        <f>SUM(O23+O25+O35)</f>
        <v>15194.599999999999</v>
      </c>
      <c r="P22" s="19">
        <f t="shared" si="0"/>
        <v>105.8635825263011</v>
      </c>
      <c r="Q22" s="19">
        <f t="shared" si="1"/>
        <v>81.34938056129604</v>
      </c>
      <c r="R22" s="20"/>
    </row>
    <row r="23" spans="1:18" ht="26.25" customHeight="1">
      <c r="A23" s="43" t="s">
        <v>43</v>
      </c>
      <c r="B23" s="44" t="s">
        <v>44</v>
      </c>
      <c r="C23" s="44" t="s">
        <v>32</v>
      </c>
      <c r="D23" s="22" t="s">
        <v>33</v>
      </c>
      <c r="E23" s="32">
        <v>1</v>
      </c>
      <c r="F23" s="32">
        <v>1</v>
      </c>
      <c r="G23" s="32">
        <v>0</v>
      </c>
      <c r="H23" s="31" t="s">
        <v>31</v>
      </c>
      <c r="I23" s="31" t="s">
        <v>37</v>
      </c>
      <c r="J23" s="31">
        <v>12</v>
      </c>
      <c r="K23" s="45" t="s">
        <v>45</v>
      </c>
      <c r="L23" s="17"/>
      <c r="M23" s="16">
        <f>SUM(M24:M24)</f>
        <v>1400</v>
      </c>
      <c r="N23" s="32">
        <f>SUM(N24:N24)</f>
        <v>1477.4</v>
      </c>
      <c r="O23" s="32">
        <f>SUM(O24:O24)</f>
        <v>856</v>
      </c>
      <c r="P23" s="19">
        <f t="shared" si="0"/>
        <v>61.142857142857146</v>
      </c>
      <c r="Q23" s="19">
        <f t="shared" si="1"/>
        <v>57.93962366319209</v>
      </c>
      <c r="R23" s="20"/>
    </row>
    <row r="24" spans="1:18" ht="18.75" customHeight="1">
      <c r="A24" s="43"/>
      <c r="B24" s="44"/>
      <c r="C24" s="44"/>
      <c r="D24" s="22" t="s">
        <v>33</v>
      </c>
      <c r="E24" s="23">
        <v>1</v>
      </c>
      <c r="F24" s="23">
        <v>1</v>
      </c>
      <c r="G24" s="23">
        <v>0</v>
      </c>
      <c r="H24" s="31" t="s">
        <v>31</v>
      </c>
      <c r="I24" s="22" t="s">
        <v>37</v>
      </c>
      <c r="J24" s="22">
        <v>12</v>
      </c>
      <c r="K24" s="46" t="s">
        <v>45</v>
      </c>
      <c r="L24" s="35">
        <v>244</v>
      </c>
      <c r="M24" s="35">
        <v>1400</v>
      </c>
      <c r="N24" s="23">
        <v>1477.4</v>
      </c>
      <c r="O24" s="23">
        <v>856</v>
      </c>
      <c r="P24" s="19">
        <f t="shared" si="0"/>
        <v>61.142857142857146</v>
      </c>
      <c r="Q24" s="19">
        <f t="shared" si="1"/>
        <v>57.93962366319209</v>
      </c>
      <c r="R24" s="29"/>
    </row>
    <row r="25" spans="1:18" ht="67.5">
      <c r="A25" s="43" t="s">
        <v>46</v>
      </c>
      <c r="B25" s="47" t="s">
        <v>47</v>
      </c>
      <c r="C25" s="44" t="s">
        <v>32</v>
      </c>
      <c r="D25" s="22" t="s">
        <v>33</v>
      </c>
      <c r="E25" s="32">
        <v>1</v>
      </c>
      <c r="F25" s="32">
        <v>2</v>
      </c>
      <c r="G25" s="32">
        <v>0</v>
      </c>
      <c r="H25" s="31" t="s">
        <v>31</v>
      </c>
      <c r="I25" s="31"/>
      <c r="J25" s="31"/>
      <c r="K25" s="45"/>
      <c r="L25" s="17"/>
      <c r="M25" s="16">
        <f>SUM(M26:M34)</f>
        <v>12900</v>
      </c>
      <c r="N25" s="32">
        <f>SUM(N26:N34)</f>
        <v>15847.4</v>
      </c>
      <c r="O25" s="32">
        <f>SUM(O26:O34)</f>
        <v>12985.199999999999</v>
      </c>
      <c r="P25" s="19">
        <f t="shared" si="0"/>
        <v>100.66046511627906</v>
      </c>
      <c r="Q25" s="19">
        <f t="shared" si="1"/>
        <v>81.93899314714085</v>
      </c>
      <c r="R25" s="20"/>
    </row>
    <row r="26" spans="1:18" ht="26.25" customHeight="1">
      <c r="A26" s="48" t="s">
        <v>48</v>
      </c>
      <c r="B26" s="49" t="s">
        <v>49</v>
      </c>
      <c r="C26" s="48" t="s">
        <v>32</v>
      </c>
      <c r="D26" s="22" t="s">
        <v>33</v>
      </c>
      <c r="E26" s="23">
        <v>1</v>
      </c>
      <c r="F26" s="23">
        <v>2</v>
      </c>
      <c r="G26" s="23">
        <v>1</v>
      </c>
      <c r="H26" s="31" t="s">
        <v>31</v>
      </c>
      <c r="I26" s="22" t="s">
        <v>37</v>
      </c>
      <c r="J26" s="22">
        <v>12</v>
      </c>
      <c r="K26" s="46" t="s">
        <v>50</v>
      </c>
      <c r="L26" s="35">
        <v>242</v>
      </c>
      <c r="M26" s="35">
        <v>0</v>
      </c>
      <c r="N26" s="23">
        <v>0</v>
      </c>
      <c r="O26" s="23">
        <v>0</v>
      </c>
      <c r="P26" s="19" t="e">
        <f t="shared" si="0"/>
        <v>#DIV/0!</v>
      </c>
      <c r="Q26" s="19" t="e">
        <f t="shared" si="1"/>
        <v>#DIV/0!</v>
      </c>
      <c r="R26" s="29"/>
    </row>
    <row r="27" spans="1:18" ht="25.5">
      <c r="A27" s="48"/>
      <c r="B27" s="49"/>
      <c r="C27" s="48"/>
      <c r="D27" s="22" t="s">
        <v>33</v>
      </c>
      <c r="E27" s="23">
        <v>1</v>
      </c>
      <c r="F27" s="23">
        <v>2</v>
      </c>
      <c r="G27" s="23">
        <v>1</v>
      </c>
      <c r="H27" s="31" t="s">
        <v>31</v>
      </c>
      <c r="I27" s="22" t="s">
        <v>37</v>
      </c>
      <c r="J27" s="22">
        <v>12</v>
      </c>
      <c r="K27" s="46" t="s">
        <v>50</v>
      </c>
      <c r="L27" s="35">
        <v>244</v>
      </c>
      <c r="M27" s="35">
        <v>11000</v>
      </c>
      <c r="N27" s="23">
        <v>3951.5</v>
      </c>
      <c r="O27" s="23">
        <v>1089.3</v>
      </c>
      <c r="P27" s="19">
        <f t="shared" si="0"/>
        <v>9.902727272727272</v>
      </c>
      <c r="Q27" s="19">
        <f t="shared" si="1"/>
        <v>27.566746805010755</v>
      </c>
      <c r="R27" s="29"/>
    </row>
    <row r="28" spans="1:18" ht="25.5">
      <c r="A28" s="48"/>
      <c r="B28" s="49"/>
      <c r="C28" s="48"/>
      <c r="D28" s="22" t="s">
        <v>33</v>
      </c>
      <c r="E28" s="23">
        <v>1</v>
      </c>
      <c r="F28" s="23">
        <v>2</v>
      </c>
      <c r="G28" s="23">
        <v>1</v>
      </c>
      <c r="H28" s="31" t="s">
        <v>31</v>
      </c>
      <c r="I28" s="22" t="s">
        <v>37</v>
      </c>
      <c r="J28" s="22">
        <v>12</v>
      </c>
      <c r="K28" s="46" t="s">
        <v>50</v>
      </c>
      <c r="L28" s="35">
        <v>831</v>
      </c>
      <c r="M28" s="35">
        <v>0</v>
      </c>
      <c r="N28" s="23">
        <v>5</v>
      </c>
      <c r="O28" s="23">
        <v>5</v>
      </c>
      <c r="P28" s="19" t="e">
        <f t="shared" si="0"/>
        <v>#DIV/0!</v>
      </c>
      <c r="Q28" s="19">
        <f t="shared" si="1"/>
        <v>100</v>
      </c>
      <c r="R28" s="29"/>
    </row>
    <row r="29" spans="1:18" ht="25.5">
      <c r="A29" s="48"/>
      <c r="B29" s="49"/>
      <c r="C29" s="48"/>
      <c r="D29" s="22" t="s">
        <v>33</v>
      </c>
      <c r="E29" s="23">
        <v>1</v>
      </c>
      <c r="F29" s="23">
        <v>2</v>
      </c>
      <c r="G29" s="23">
        <v>1</v>
      </c>
      <c r="H29" s="31" t="s">
        <v>31</v>
      </c>
      <c r="I29" s="22" t="s">
        <v>37</v>
      </c>
      <c r="J29" s="22">
        <v>12</v>
      </c>
      <c r="K29" s="46" t="s">
        <v>50</v>
      </c>
      <c r="L29" s="35">
        <v>852</v>
      </c>
      <c r="M29" s="35">
        <v>0</v>
      </c>
      <c r="N29" s="23">
        <v>0</v>
      </c>
      <c r="O29" s="23">
        <v>0</v>
      </c>
      <c r="P29" s="19" t="e">
        <f t="shared" si="0"/>
        <v>#DIV/0!</v>
      </c>
      <c r="Q29" s="19" t="e">
        <f t="shared" si="1"/>
        <v>#DIV/0!</v>
      </c>
      <c r="R29" s="29"/>
    </row>
    <row r="30" spans="1:18" ht="26.25" customHeight="1">
      <c r="A30" s="50" t="s">
        <v>51</v>
      </c>
      <c r="B30" s="51" t="s">
        <v>52</v>
      </c>
      <c r="C30" s="48" t="s">
        <v>53</v>
      </c>
      <c r="D30" s="22" t="s">
        <v>33</v>
      </c>
      <c r="E30" s="23">
        <v>1</v>
      </c>
      <c r="F30" s="23">
        <v>2</v>
      </c>
      <c r="G30" s="23">
        <v>2</v>
      </c>
      <c r="H30" s="31" t="s">
        <v>31</v>
      </c>
      <c r="I30" s="22" t="s">
        <v>36</v>
      </c>
      <c r="J30" s="22">
        <v>13</v>
      </c>
      <c r="K30" s="46" t="s">
        <v>54</v>
      </c>
      <c r="L30" s="35">
        <v>244</v>
      </c>
      <c r="M30" s="36">
        <v>1900</v>
      </c>
      <c r="N30" s="37">
        <v>1885.3</v>
      </c>
      <c r="O30" s="37">
        <v>1885.3</v>
      </c>
      <c r="P30" s="19">
        <f t="shared" si="0"/>
        <v>99.22631578947369</v>
      </c>
      <c r="Q30" s="19">
        <f t="shared" si="1"/>
        <v>100</v>
      </c>
      <c r="R30" s="29"/>
    </row>
    <row r="31" spans="1:18" ht="25.5">
      <c r="A31" s="50"/>
      <c r="B31" s="51"/>
      <c r="C31" s="48"/>
      <c r="D31" s="22" t="s">
        <v>33</v>
      </c>
      <c r="E31" s="23">
        <v>1</v>
      </c>
      <c r="F31" s="23">
        <v>2</v>
      </c>
      <c r="G31" s="23">
        <v>2</v>
      </c>
      <c r="H31" s="31" t="s">
        <v>31</v>
      </c>
      <c r="I31" s="22" t="s">
        <v>36</v>
      </c>
      <c r="J31" s="22">
        <v>13</v>
      </c>
      <c r="K31" s="46" t="s">
        <v>54</v>
      </c>
      <c r="L31" s="35">
        <v>831</v>
      </c>
      <c r="M31" s="36"/>
      <c r="N31" s="37">
        <v>5.6</v>
      </c>
      <c r="O31" s="37">
        <v>5.6</v>
      </c>
      <c r="P31" s="19" t="e">
        <f t="shared" si="0"/>
        <v>#DIV/0!</v>
      </c>
      <c r="Q31" s="19">
        <f t="shared" si="1"/>
        <v>100</v>
      </c>
      <c r="R31" s="29"/>
    </row>
    <row r="32" spans="1:18" ht="26.25" customHeight="1">
      <c r="A32" s="52" t="s">
        <v>55</v>
      </c>
      <c r="B32" s="53" t="s">
        <v>56</v>
      </c>
      <c r="C32" s="53" t="s">
        <v>53</v>
      </c>
      <c r="D32" s="22" t="s">
        <v>33</v>
      </c>
      <c r="E32" s="23">
        <v>1</v>
      </c>
      <c r="F32" s="23">
        <v>2</v>
      </c>
      <c r="G32" s="23">
        <v>3</v>
      </c>
      <c r="H32" s="31" t="s">
        <v>31</v>
      </c>
      <c r="I32" s="22" t="s">
        <v>36</v>
      </c>
      <c r="J32" s="22">
        <v>13</v>
      </c>
      <c r="K32" s="46" t="s">
        <v>57</v>
      </c>
      <c r="L32" s="35">
        <v>242</v>
      </c>
      <c r="M32" s="35">
        <v>0</v>
      </c>
      <c r="N32" s="23">
        <v>0</v>
      </c>
      <c r="O32" s="23">
        <v>0</v>
      </c>
      <c r="P32" s="19" t="e">
        <f t="shared" si="0"/>
        <v>#DIV/0!</v>
      </c>
      <c r="Q32" s="19" t="e">
        <f t="shared" si="1"/>
        <v>#DIV/0!</v>
      </c>
      <c r="R32" s="29"/>
    </row>
    <row r="33" spans="1:18" ht="25.5">
      <c r="A33" s="52"/>
      <c r="B33" s="53"/>
      <c r="C33" s="53"/>
      <c r="D33" s="22" t="s">
        <v>33</v>
      </c>
      <c r="E33" s="23">
        <v>1</v>
      </c>
      <c r="F33" s="23">
        <v>2</v>
      </c>
      <c r="G33" s="23">
        <v>3</v>
      </c>
      <c r="H33" s="31" t="s">
        <v>31</v>
      </c>
      <c r="I33" s="22" t="s">
        <v>36</v>
      </c>
      <c r="J33" s="22">
        <v>13</v>
      </c>
      <c r="K33" s="46" t="s">
        <v>57</v>
      </c>
      <c r="L33" s="35">
        <v>244</v>
      </c>
      <c r="M33" s="35">
        <v>0</v>
      </c>
      <c r="N33" s="23">
        <v>0</v>
      </c>
      <c r="O33" s="23">
        <v>0</v>
      </c>
      <c r="P33" s="19" t="e">
        <f t="shared" si="0"/>
        <v>#DIV/0!</v>
      </c>
      <c r="Q33" s="19" t="e">
        <f t="shared" si="1"/>
        <v>#DIV/0!</v>
      </c>
      <c r="R33" s="29"/>
    </row>
    <row r="34" spans="1:18" ht="67.5">
      <c r="A34" s="54" t="s">
        <v>58</v>
      </c>
      <c r="B34" s="55" t="s">
        <v>59</v>
      </c>
      <c r="C34" s="56" t="s">
        <v>53</v>
      </c>
      <c r="D34" s="57" t="s">
        <v>33</v>
      </c>
      <c r="E34" s="37">
        <v>1</v>
      </c>
      <c r="F34" s="37">
        <v>2</v>
      </c>
      <c r="G34" s="37">
        <v>3</v>
      </c>
      <c r="H34" s="58" t="s">
        <v>31</v>
      </c>
      <c r="I34" s="57" t="s">
        <v>36</v>
      </c>
      <c r="J34" s="57">
        <v>13</v>
      </c>
      <c r="K34" s="59" t="s">
        <v>60</v>
      </c>
      <c r="L34" s="36">
        <v>452</v>
      </c>
      <c r="M34" s="36"/>
      <c r="N34" s="37">
        <v>10000</v>
      </c>
      <c r="O34" s="37">
        <v>10000</v>
      </c>
      <c r="P34" s="19" t="e">
        <f t="shared" si="0"/>
        <v>#DIV/0!</v>
      </c>
      <c r="Q34" s="19">
        <f t="shared" si="1"/>
        <v>100</v>
      </c>
      <c r="R34" s="60"/>
    </row>
    <row r="35" spans="1:18" ht="26.25" customHeight="1">
      <c r="A35" s="61" t="s">
        <v>61</v>
      </c>
      <c r="B35" s="53" t="s">
        <v>62</v>
      </c>
      <c r="C35" s="53" t="s">
        <v>32</v>
      </c>
      <c r="D35" s="22" t="s">
        <v>33</v>
      </c>
      <c r="E35" s="62">
        <v>1</v>
      </c>
      <c r="F35" s="62">
        <v>3</v>
      </c>
      <c r="G35" s="62">
        <v>0</v>
      </c>
      <c r="H35" s="31" t="s">
        <v>31</v>
      </c>
      <c r="I35" s="63" t="s">
        <v>36</v>
      </c>
      <c r="J35" s="63" t="s">
        <v>63</v>
      </c>
      <c r="K35" s="64" t="s">
        <v>64</v>
      </c>
      <c r="L35" s="16"/>
      <c r="M35" s="16">
        <f>SUM(M36:M37)</f>
        <v>53</v>
      </c>
      <c r="N35" s="62">
        <f>SUM(N36:N37)</f>
        <v>1353.3999999999999</v>
      </c>
      <c r="O35" s="62">
        <f>SUM(O36:O37)</f>
        <v>1353.3999999999999</v>
      </c>
      <c r="P35" s="19">
        <f t="shared" si="0"/>
        <v>2553.584905660377</v>
      </c>
      <c r="Q35" s="19">
        <f t="shared" si="1"/>
        <v>100</v>
      </c>
      <c r="R35" s="20"/>
    </row>
    <row r="36" spans="1:18" ht="25.5">
      <c r="A36" s="61"/>
      <c r="B36" s="53"/>
      <c r="C36" s="53"/>
      <c r="D36" s="22" t="s">
        <v>33</v>
      </c>
      <c r="E36" s="35">
        <v>1</v>
      </c>
      <c r="F36" s="35">
        <v>3</v>
      </c>
      <c r="G36" s="35">
        <v>1</v>
      </c>
      <c r="H36" s="31" t="s">
        <v>31</v>
      </c>
      <c r="I36" s="65" t="s">
        <v>36</v>
      </c>
      <c r="J36" s="65">
        <v>13</v>
      </c>
      <c r="K36" s="66" t="s">
        <v>65</v>
      </c>
      <c r="L36" s="35">
        <v>244</v>
      </c>
      <c r="M36" s="35">
        <v>53</v>
      </c>
      <c r="N36" s="67">
        <v>1353.1</v>
      </c>
      <c r="O36" s="35">
        <v>1353.1</v>
      </c>
      <c r="P36" s="19">
        <f t="shared" si="0"/>
        <v>2553.018867924528</v>
      </c>
      <c r="Q36" s="19">
        <f t="shared" si="1"/>
        <v>100</v>
      </c>
      <c r="R36" s="29"/>
    </row>
    <row r="37" spans="1:18" ht="57" customHeight="1">
      <c r="A37" s="61"/>
      <c r="B37" s="53"/>
      <c r="C37" s="53"/>
      <c r="D37" s="68" t="s">
        <v>33</v>
      </c>
      <c r="E37" s="69">
        <v>1</v>
      </c>
      <c r="F37" s="69">
        <v>3</v>
      </c>
      <c r="G37" s="69">
        <v>1</v>
      </c>
      <c r="H37" s="63" t="s">
        <v>31</v>
      </c>
      <c r="I37" s="70" t="s">
        <v>36</v>
      </c>
      <c r="J37" s="70">
        <v>13</v>
      </c>
      <c r="K37" s="71" t="s">
        <v>64</v>
      </c>
      <c r="L37" s="72">
        <v>360</v>
      </c>
      <c r="M37" s="73">
        <v>0</v>
      </c>
      <c r="N37" s="74">
        <v>0.3</v>
      </c>
      <c r="O37" s="75">
        <v>0.3</v>
      </c>
      <c r="P37" s="19" t="e">
        <f t="shared" si="0"/>
        <v>#DIV/0!</v>
      </c>
      <c r="Q37" s="19">
        <f t="shared" si="1"/>
        <v>100</v>
      </c>
      <c r="R37" s="76"/>
    </row>
    <row r="38" spans="1:18" ht="67.5">
      <c r="A38" s="30" t="s">
        <v>66</v>
      </c>
      <c r="B38" s="12" t="s">
        <v>67</v>
      </c>
      <c r="C38" s="38" t="s">
        <v>32</v>
      </c>
      <c r="D38" s="39" t="s">
        <v>33</v>
      </c>
      <c r="E38" s="40">
        <v>2</v>
      </c>
      <c r="F38" s="40">
        <v>0</v>
      </c>
      <c r="G38" s="40">
        <v>0</v>
      </c>
      <c r="H38" s="41" t="s">
        <v>31</v>
      </c>
      <c r="I38" s="41"/>
      <c r="J38" s="41"/>
      <c r="K38" s="42"/>
      <c r="L38" s="17"/>
      <c r="M38" s="16">
        <f>SUM(M39:M42)</f>
        <v>0</v>
      </c>
      <c r="N38" s="40">
        <f>SUM(N39:N42)</f>
        <v>799.2</v>
      </c>
      <c r="O38" s="40">
        <f>SUM(O39:O42)</f>
        <v>775.4</v>
      </c>
      <c r="P38" s="19" t="e">
        <f t="shared" si="0"/>
        <v>#DIV/0!</v>
      </c>
      <c r="Q38" s="19">
        <f t="shared" si="1"/>
        <v>97.02202202202201</v>
      </c>
      <c r="R38" s="20"/>
    </row>
    <row r="39" spans="1:18" ht="67.5">
      <c r="A39" s="43" t="s">
        <v>43</v>
      </c>
      <c r="B39" s="47" t="s">
        <v>68</v>
      </c>
      <c r="C39" s="44" t="s">
        <v>32</v>
      </c>
      <c r="D39" s="22" t="s">
        <v>33</v>
      </c>
      <c r="E39" s="23">
        <v>2</v>
      </c>
      <c r="F39" s="23">
        <v>1</v>
      </c>
      <c r="G39" s="23">
        <v>0</v>
      </c>
      <c r="H39" s="22" t="s">
        <v>31</v>
      </c>
      <c r="I39" s="22" t="s">
        <v>37</v>
      </c>
      <c r="J39" s="22" t="s">
        <v>69</v>
      </c>
      <c r="K39" s="59" t="s">
        <v>70</v>
      </c>
      <c r="L39" s="77">
        <v>244</v>
      </c>
      <c r="M39" s="35">
        <v>0</v>
      </c>
      <c r="N39" s="23">
        <v>468.8</v>
      </c>
      <c r="O39" s="23">
        <v>445</v>
      </c>
      <c r="P39" s="19" t="e">
        <f t="shared" si="0"/>
        <v>#DIV/0!</v>
      </c>
      <c r="Q39" s="19">
        <f t="shared" si="1"/>
        <v>94.92320819112628</v>
      </c>
      <c r="R39" s="29"/>
    </row>
    <row r="40" spans="1:18" ht="26.25" customHeight="1">
      <c r="A40" s="61" t="s">
        <v>46</v>
      </c>
      <c r="B40" s="78" t="s">
        <v>71</v>
      </c>
      <c r="C40" s="53" t="s">
        <v>32</v>
      </c>
      <c r="D40" s="22" t="s">
        <v>33</v>
      </c>
      <c r="E40" s="23">
        <v>2</v>
      </c>
      <c r="F40" s="23">
        <v>2</v>
      </c>
      <c r="G40" s="23">
        <v>0</v>
      </c>
      <c r="H40" s="31" t="s">
        <v>31</v>
      </c>
      <c r="I40" s="22" t="s">
        <v>37</v>
      </c>
      <c r="J40" s="22">
        <v>12</v>
      </c>
      <c r="K40" s="59" t="s">
        <v>72</v>
      </c>
      <c r="L40" s="35">
        <v>244</v>
      </c>
      <c r="M40" s="35">
        <v>0</v>
      </c>
      <c r="N40" s="23">
        <v>330.4</v>
      </c>
      <c r="O40" s="23">
        <v>330.4</v>
      </c>
      <c r="P40" s="19" t="e">
        <f t="shared" si="0"/>
        <v>#DIV/0!</v>
      </c>
      <c r="Q40" s="19">
        <f t="shared" si="1"/>
        <v>100</v>
      </c>
      <c r="R40" s="29"/>
    </row>
    <row r="41" spans="1:18" ht="12.75">
      <c r="A41" s="61"/>
      <c r="B41" s="78"/>
      <c r="C41" s="53"/>
      <c r="D41" s="22"/>
      <c r="E41" s="23"/>
      <c r="F41" s="23"/>
      <c r="G41" s="23"/>
      <c r="H41" s="31"/>
      <c r="I41" s="22"/>
      <c r="J41" s="22"/>
      <c r="K41" s="46"/>
      <c r="L41" s="35"/>
      <c r="M41" s="35"/>
      <c r="N41" s="23"/>
      <c r="O41" s="23"/>
      <c r="P41" s="19"/>
      <c r="Q41" s="19"/>
      <c r="R41" s="29"/>
    </row>
    <row r="42" spans="1:18" ht="78.75">
      <c r="A42" s="79" t="s">
        <v>61</v>
      </c>
      <c r="B42" s="48" t="s">
        <v>73</v>
      </c>
      <c r="C42" s="48" t="s">
        <v>32</v>
      </c>
      <c r="D42" s="22" t="s">
        <v>33</v>
      </c>
      <c r="E42" s="32">
        <v>2</v>
      </c>
      <c r="F42" s="32">
        <v>3</v>
      </c>
      <c r="G42" s="32">
        <v>0</v>
      </c>
      <c r="H42" s="31" t="s">
        <v>31</v>
      </c>
      <c r="I42" s="31" t="s">
        <v>36</v>
      </c>
      <c r="J42" s="31" t="s">
        <v>63</v>
      </c>
      <c r="K42" s="80"/>
      <c r="L42" s="17"/>
      <c r="M42" s="16">
        <v>0</v>
      </c>
      <c r="N42" s="32">
        <v>0</v>
      </c>
      <c r="O42" s="32">
        <v>0</v>
      </c>
      <c r="P42" s="19" t="e">
        <f>O42/M42*100</f>
        <v>#DIV/0!</v>
      </c>
      <c r="Q42" s="19" t="e">
        <f>O42/N42*100</f>
        <v>#DIV/0!</v>
      </c>
      <c r="R42" s="20"/>
    </row>
  </sheetData>
  <sheetProtection selectLockedCells="1" selectUnlockedCells="1"/>
  <mergeCells count="33">
    <mergeCell ref="A2:Q2"/>
    <mergeCell ref="A3:Q3"/>
    <mergeCell ref="D5:O5"/>
    <mergeCell ref="A8:A9"/>
    <mergeCell ref="B8:B9"/>
    <mergeCell ref="C8:C9"/>
    <mergeCell ref="D8:G8"/>
    <mergeCell ref="H8:L8"/>
    <mergeCell ref="M8:O8"/>
    <mergeCell ref="P8:Q8"/>
    <mergeCell ref="A10:A11"/>
    <mergeCell ref="B10:B11"/>
    <mergeCell ref="A12:A21"/>
    <mergeCell ref="B12:B21"/>
    <mergeCell ref="C12:C21"/>
    <mergeCell ref="A23:A24"/>
    <mergeCell ref="B23:B24"/>
    <mergeCell ref="C23:C24"/>
    <mergeCell ref="A26:A29"/>
    <mergeCell ref="B26:B29"/>
    <mergeCell ref="C26:C29"/>
    <mergeCell ref="A30:A31"/>
    <mergeCell ref="B30:B31"/>
    <mergeCell ref="C30:C31"/>
    <mergeCell ref="A32:A33"/>
    <mergeCell ref="B32:B33"/>
    <mergeCell ref="C32:C33"/>
    <mergeCell ref="A35:A37"/>
    <mergeCell ref="B35:B37"/>
    <mergeCell ref="C35:C37"/>
    <mergeCell ref="A40:A41"/>
    <mergeCell ref="B40:B41"/>
    <mergeCell ref="C40:C41"/>
  </mergeCells>
  <printOptions/>
  <pageMargins left="0.39375" right="0.39375" top="0.39375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B7">
      <selection activeCell="F15" sqref="F15"/>
    </sheetView>
  </sheetViews>
  <sheetFormatPr defaultColWidth="8.00390625" defaultRowHeight="12.75"/>
  <cols>
    <col min="1" max="1" width="4.8515625" style="81" customWidth="1"/>
    <col min="2" max="2" width="14.421875" style="1" customWidth="1"/>
    <col min="3" max="3" width="40.421875" style="1" customWidth="1"/>
    <col min="4" max="4" width="48.57421875" style="1" customWidth="1"/>
    <col min="5" max="5" width="21.8515625" style="2" customWidth="1"/>
    <col min="6" max="6" width="20.57421875" style="2" customWidth="1"/>
    <col min="7" max="7" width="18.57421875" style="2" customWidth="1"/>
    <col min="8" max="11" width="9.140625" style="3" customWidth="1"/>
    <col min="12" max="16384" width="9.140625" style="0" customWidth="1"/>
  </cols>
  <sheetData>
    <row r="1" ht="12.75">
      <c r="G1" s="4" t="s">
        <v>74</v>
      </c>
    </row>
    <row r="2" spans="2:7" ht="12.75">
      <c r="B2" s="5" t="s">
        <v>75</v>
      </c>
      <c r="C2" s="5"/>
      <c r="D2" s="5"/>
      <c r="E2" s="5"/>
      <c r="F2" s="5"/>
      <c r="G2" s="5"/>
    </row>
    <row r="3" spans="2:7" ht="12.75">
      <c r="B3" s="5" t="s">
        <v>76</v>
      </c>
      <c r="C3" s="5"/>
      <c r="D3" s="5"/>
      <c r="E3" s="5"/>
      <c r="F3" s="5"/>
      <c r="G3" s="5"/>
    </row>
    <row r="5" spans="2:9" ht="30.75" customHeight="1">
      <c r="B5" s="6" t="s">
        <v>3</v>
      </c>
      <c r="D5" s="7" t="s">
        <v>4</v>
      </c>
      <c r="E5" s="7"/>
      <c r="F5" s="7"/>
      <c r="G5" s="7"/>
      <c r="H5" s="7"/>
      <c r="I5" s="7"/>
    </row>
    <row r="6" spans="2:9" ht="15.75">
      <c r="B6" s="6" t="s">
        <v>5</v>
      </c>
      <c r="D6" s="8" t="s">
        <v>6</v>
      </c>
      <c r="H6" s="2"/>
      <c r="I6" s="2"/>
    </row>
    <row r="8" spans="1:7" ht="64.5" customHeight="1">
      <c r="A8" s="82" t="s">
        <v>77</v>
      </c>
      <c r="B8" s="10" t="s">
        <v>7</v>
      </c>
      <c r="C8" s="10" t="s">
        <v>8</v>
      </c>
      <c r="D8" s="9" t="s">
        <v>78</v>
      </c>
      <c r="E8" s="10" t="s">
        <v>79</v>
      </c>
      <c r="F8" s="10"/>
      <c r="G8" s="10" t="s">
        <v>80</v>
      </c>
    </row>
    <row r="9" spans="1:7" ht="63.75" customHeight="1">
      <c r="A9" s="82"/>
      <c r="B9" s="10"/>
      <c r="C9" s="10"/>
      <c r="D9" s="9"/>
      <c r="E9" s="11" t="s">
        <v>81</v>
      </c>
      <c r="F9" s="11" t="s">
        <v>82</v>
      </c>
      <c r="G9" s="10" t="s">
        <v>27</v>
      </c>
    </row>
    <row r="10" spans="1:7" ht="12.75" customHeight="1">
      <c r="A10" s="83"/>
      <c r="B10" s="84" t="s">
        <v>83</v>
      </c>
      <c r="C10" s="85" t="s">
        <v>29</v>
      </c>
      <c r="D10" s="86" t="s">
        <v>84</v>
      </c>
      <c r="E10" s="87">
        <f>SUM(E11:E13)</f>
        <v>117859.4</v>
      </c>
      <c r="F10" s="87">
        <f>SUM(F11:F14)</f>
        <v>59246</v>
      </c>
      <c r="G10" s="88">
        <f aca="true" t="shared" si="0" ref="G10:G12">F10/E10*100</f>
        <v>50.2683706178718</v>
      </c>
    </row>
    <row r="11" spans="1:7" ht="12.75">
      <c r="A11" s="83"/>
      <c r="B11" s="84" t="s">
        <v>85</v>
      </c>
      <c r="C11" s="85"/>
      <c r="D11" s="89" t="s">
        <v>86</v>
      </c>
      <c r="E11" s="90">
        <f>SUM(E16+E21+E26)</f>
        <v>41399.4</v>
      </c>
      <c r="F11" s="90">
        <f aca="true" t="shared" si="1" ref="F11:F14">SUM(F16+F21+F26)</f>
        <v>33295</v>
      </c>
      <c r="G11" s="91">
        <f t="shared" si="0"/>
        <v>80.42387087735571</v>
      </c>
    </row>
    <row r="12" spans="1:7" ht="24">
      <c r="A12" s="83"/>
      <c r="B12" s="92"/>
      <c r="C12" s="85"/>
      <c r="D12" s="89" t="s">
        <v>87</v>
      </c>
      <c r="E12" s="93">
        <v>26460</v>
      </c>
      <c r="F12" s="93">
        <f t="shared" si="1"/>
        <v>25839</v>
      </c>
      <c r="G12" s="91">
        <f t="shared" si="0"/>
        <v>97.6530612244898</v>
      </c>
    </row>
    <row r="13" spans="1:7" ht="24">
      <c r="A13" s="83"/>
      <c r="B13" s="92"/>
      <c r="C13" s="85"/>
      <c r="D13" s="89" t="s">
        <v>88</v>
      </c>
      <c r="E13" s="90">
        <v>50000</v>
      </c>
      <c r="F13" s="93">
        <f t="shared" si="1"/>
        <v>0</v>
      </c>
      <c r="G13" s="91">
        <v>0</v>
      </c>
    </row>
    <row r="14" spans="1:7" ht="12.75">
      <c r="A14" s="83"/>
      <c r="B14" s="94"/>
      <c r="C14" s="85"/>
      <c r="D14" s="95" t="s">
        <v>89</v>
      </c>
      <c r="E14" s="96">
        <v>0</v>
      </c>
      <c r="F14" s="97">
        <f t="shared" si="1"/>
        <v>112</v>
      </c>
      <c r="G14" s="98">
        <v>0</v>
      </c>
    </row>
    <row r="15" spans="1:7" ht="12.75" customHeight="1">
      <c r="A15" s="99"/>
      <c r="B15" s="99" t="s">
        <v>90</v>
      </c>
      <c r="C15" s="100" t="s">
        <v>91</v>
      </c>
      <c r="D15" s="101" t="s">
        <v>84</v>
      </c>
      <c r="E15" s="102">
        <f>SUM(E16:E19)</f>
        <v>16187.4</v>
      </c>
      <c r="F15" s="103">
        <f>SUM(F16:F19)</f>
        <v>17325</v>
      </c>
      <c r="G15" s="88">
        <f aca="true" t="shared" si="2" ref="G15:G16">F15/E15*100</f>
        <v>107.02768820193485</v>
      </c>
    </row>
    <row r="16" spans="1:7" ht="12.75">
      <c r="A16" s="99"/>
      <c r="B16" s="99"/>
      <c r="C16" s="100"/>
      <c r="D16" s="89" t="s">
        <v>86</v>
      </c>
      <c r="E16" s="104">
        <v>16187.4</v>
      </c>
      <c r="F16" s="93">
        <v>17325</v>
      </c>
      <c r="G16" s="91">
        <f t="shared" si="2"/>
        <v>107.02768820193485</v>
      </c>
    </row>
    <row r="17" spans="1:7" ht="24">
      <c r="A17" s="99"/>
      <c r="B17" s="99"/>
      <c r="C17" s="100"/>
      <c r="D17" s="89" t="s">
        <v>87</v>
      </c>
      <c r="E17" s="90" t="s">
        <v>92</v>
      </c>
      <c r="F17" s="93">
        <v>0</v>
      </c>
      <c r="G17" s="91">
        <v>0</v>
      </c>
    </row>
    <row r="18" spans="1:7" ht="24">
      <c r="A18" s="99"/>
      <c r="B18" s="99"/>
      <c r="C18" s="100"/>
      <c r="D18" s="89" t="s">
        <v>88</v>
      </c>
      <c r="E18" s="90">
        <v>0</v>
      </c>
      <c r="F18" s="93">
        <v>0</v>
      </c>
      <c r="G18" s="91">
        <v>0</v>
      </c>
    </row>
    <row r="19" spans="1:7" ht="12.75">
      <c r="A19" s="99"/>
      <c r="B19" s="99"/>
      <c r="C19" s="100"/>
      <c r="D19" s="95" t="s">
        <v>89</v>
      </c>
      <c r="E19" s="96">
        <v>0</v>
      </c>
      <c r="F19" s="97">
        <v>0</v>
      </c>
      <c r="G19" s="98">
        <v>0</v>
      </c>
    </row>
    <row r="20" spans="1:7" ht="12.75" customHeight="1">
      <c r="A20" s="83">
        <v>1</v>
      </c>
      <c r="B20" s="99" t="s">
        <v>93</v>
      </c>
      <c r="C20" s="85" t="s">
        <v>94</v>
      </c>
      <c r="D20" s="101" t="s">
        <v>84</v>
      </c>
      <c r="E20" s="103">
        <f>SUM(E21:E24)</f>
        <v>99992</v>
      </c>
      <c r="F20" s="103">
        <f>SUM(F21:F24)</f>
        <v>41146</v>
      </c>
      <c r="G20" s="88">
        <f aca="true" t="shared" si="3" ref="G20:G22">F20/E20*100</f>
        <v>41.14929194335547</v>
      </c>
    </row>
    <row r="21" spans="1:7" ht="12.75">
      <c r="A21" s="83"/>
      <c r="B21" s="99"/>
      <c r="C21" s="85"/>
      <c r="D21" s="89" t="s">
        <v>86</v>
      </c>
      <c r="E21" s="90">
        <v>23982</v>
      </c>
      <c r="F21" s="93">
        <v>15645</v>
      </c>
      <c r="G21" s="91">
        <f t="shared" si="3"/>
        <v>65.23642732049036</v>
      </c>
    </row>
    <row r="22" spans="1:7" ht="24">
      <c r="A22" s="83"/>
      <c r="B22" s="99"/>
      <c r="C22" s="85"/>
      <c r="D22" s="89" t="s">
        <v>87</v>
      </c>
      <c r="E22" s="90">
        <v>26010</v>
      </c>
      <c r="F22" s="93">
        <v>25389</v>
      </c>
      <c r="G22" s="91">
        <f t="shared" si="3"/>
        <v>97.61245674740483</v>
      </c>
    </row>
    <row r="23" spans="1:7" ht="24">
      <c r="A23" s="83"/>
      <c r="B23" s="99"/>
      <c r="C23" s="85"/>
      <c r="D23" s="89" t="s">
        <v>88</v>
      </c>
      <c r="E23" s="90">
        <v>50000</v>
      </c>
      <c r="F23" s="105">
        <v>0</v>
      </c>
      <c r="G23" s="91">
        <v>0</v>
      </c>
    </row>
    <row r="24" spans="1:7" ht="12.75">
      <c r="A24" s="83"/>
      <c r="B24" s="99"/>
      <c r="C24" s="85"/>
      <c r="D24" s="95" t="s">
        <v>89</v>
      </c>
      <c r="E24" s="96">
        <v>0</v>
      </c>
      <c r="F24" s="106">
        <v>112</v>
      </c>
      <c r="G24" s="98">
        <v>0</v>
      </c>
    </row>
    <row r="25" spans="1:7" ht="12.75" customHeight="1">
      <c r="A25" s="83">
        <v>2</v>
      </c>
      <c r="B25" s="99" t="s">
        <v>93</v>
      </c>
      <c r="C25" s="85" t="s">
        <v>95</v>
      </c>
      <c r="D25" s="101" t="s">
        <v>84</v>
      </c>
      <c r="E25" s="103">
        <f>SUM(E26:E29)</f>
        <v>1680</v>
      </c>
      <c r="F25" s="103">
        <f>SUM(F26:F29)</f>
        <v>775</v>
      </c>
      <c r="G25" s="88">
        <f aca="true" t="shared" si="4" ref="G25:G27">F25/E25*100</f>
        <v>46.13095238095239</v>
      </c>
    </row>
    <row r="26" spans="1:7" ht="12.75">
      <c r="A26" s="83"/>
      <c r="B26" s="99"/>
      <c r="C26" s="85"/>
      <c r="D26" s="89" t="s">
        <v>86</v>
      </c>
      <c r="E26" s="90">
        <v>1230</v>
      </c>
      <c r="F26" s="93">
        <v>325</v>
      </c>
      <c r="G26" s="91">
        <f t="shared" si="4"/>
        <v>26.422764227642276</v>
      </c>
    </row>
    <row r="27" spans="1:7" ht="24">
      <c r="A27" s="83"/>
      <c r="B27" s="99"/>
      <c r="C27" s="85"/>
      <c r="D27" s="89" t="s">
        <v>87</v>
      </c>
      <c r="E27" s="90">
        <v>450</v>
      </c>
      <c r="F27" s="93">
        <v>450</v>
      </c>
      <c r="G27" s="91">
        <f t="shared" si="4"/>
        <v>100</v>
      </c>
    </row>
    <row r="28" spans="1:7" ht="24">
      <c r="A28" s="83"/>
      <c r="B28" s="99"/>
      <c r="C28" s="85"/>
      <c r="D28" s="89" t="s">
        <v>88</v>
      </c>
      <c r="E28" s="90">
        <v>0</v>
      </c>
      <c r="F28" s="105">
        <v>0</v>
      </c>
      <c r="G28" s="91">
        <v>0</v>
      </c>
    </row>
    <row r="29" spans="1:7" ht="12.75">
      <c r="A29" s="83"/>
      <c r="B29" s="99"/>
      <c r="C29" s="85"/>
      <c r="D29" s="95" t="s">
        <v>89</v>
      </c>
      <c r="E29" s="96">
        <v>0</v>
      </c>
      <c r="F29" s="106">
        <v>0</v>
      </c>
      <c r="G29" s="98">
        <v>0</v>
      </c>
    </row>
  </sheetData>
  <sheetProtection selectLockedCells="1" selectUnlockedCells="1"/>
  <mergeCells count="19">
    <mergeCell ref="B2:G2"/>
    <mergeCell ref="B3:G3"/>
    <mergeCell ref="D5:I5"/>
    <mergeCell ref="A8:A9"/>
    <mergeCell ref="B8:B9"/>
    <mergeCell ref="C8:C9"/>
    <mergeCell ref="D8:D9"/>
    <mergeCell ref="E8:F8"/>
    <mergeCell ref="A10:A14"/>
    <mergeCell ref="C10:C14"/>
    <mergeCell ref="A15:A19"/>
    <mergeCell ref="B15:B19"/>
    <mergeCell ref="C15:C19"/>
    <mergeCell ref="A20:A24"/>
    <mergeCell ref="B20:B24"/>
    <mergeCell ref="C20:C24"/>
    <mergeCell ref="A25:A29"/>
    <mergeCell ref="B25:B29"/>
    <mergeCell ref="C25:C29"/>
  </mergeCells>
  <printOptions/>
  <pageMargins left="1.18125" right="1.1812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workbookViewId="0" topLeftCell="C24">
      <selection activeCell="H33" sqref="H33"/>
    </sheetView>
  </sheetViews>
  <sheetFormatPr defaultColWidth="8.00390625" defaultRowHeight="12.75"/>
  <cols>
    <col min="1" max="1" width="4.8515625" style="81" customWidth="1"/>
    <col min="2" max="2" width="26.421875" style="1" customWidth="1"/>
    <col min="3" max="3" width="28.00390625" style="1" customWidth="1"/>
    <col min="4" max="4" width="17.57421875" style="1" customWidth="1"/>
    <col min="5" max="5" width="17.57421875" style="2" customWidth="1"/>
    <col min="6" max="6" width="23.57421875" style="2" customWidth="1"/>
    <col min="7" max="9" width="17.57421875" style="2" customWidth="1"/>
    <col min="10" max="10" width="49.8515625" style="3" customWidth="1"/>
    <col min="11" max="13" width="9.140625" style="3" customWidth="1"/>
    <col min="14" max="16384" width="9.140625" style="0" customWidth="1"/>
  </cols>
  <sheetData>
    <row r="1" ht="12.75">
      <c r="I1" s="4" t="s">
        <v>96</v>
      </c>
    </row>
    <row r="2" spans="2:9" ht="12.75">
      <c r="B2" s="5" t="s">
        <v>97</v>
      </c>
      <c r="C2" s="5"/>
      <c r="D2" s="5"/>
      <c r="E2" s="5"/>
      <c r="F2" s="5"/>
      <c r="G2" s="5"/>
      <c r="H2" s="5"/>
      <c r="I2" s="5"/>
    </row>
    <row r="3" spans="2:9" ht="12.75">
      <c r="B3" s="5" t="s">
        <v>98</v>
      </c>
      <c r="C3" s="5"/>
      <c r="D3" s="5"/>
      <c r="E3" s="5"/>
      <c r="F3" s="5"/>
      <c r="G3" s="5"/>
      <c r="H3" s="5"/>
      <c r="I3" s="5"/>
    </row>
    <row r="5" spans="2:9" ht="36.75" customHeight="1">
      <c r="B5" s="6" t="s">
        <v>3</v>
      </c>
      <c r="D5" s="7" t="s">
        <v>4</v>
      </c>
      <c r="E5" s="7"/>
      <c r="F5" s="7"/>
      <c r="G5" s="7"/>
      <c r="H5" s="7"/>
      <c r="I5" s="7"/>
    </row>
    <row r="6" spans="2:4" ht="15.75">
      <c r="B6" s="6" t="s">
        <v>5</v>
      </c>
      <c r="D6" s="8" t="s">
        <v>6</v>
      </c>
    </row>
    <row r="8" spans="1:9" ht="135" customHeight="1">
      <c r="A8" s="82" t="s">
        <v>77</v>
      </c>
      <c r="B8" s="9" t="s">
        <v>99</v>
      </c>
      <c r="C8" s="9" t="s">
        <v>100</v>
      </c>
      <c r="D8" s="9" t="s">
        <v>101</v>
      </c>
      <c r="E8" s="10" t="s">
        <v>102</v>
      </c>
      <c r="F8" s="10"/>
      <c r="G8" s="10" t="s">
        <v>103</v>
      </c>
      <c r="H8" s="10" t="s">
        <v>104</v>
      </c>
      <c r="I8" s="10" t="s">
        <v>105</v>
      </c>
    </row>
    <row r="9" spans="1:9" ht="22.5" customHeight="1">
      <c r="A9" s="107"/>
      <c r="B9" s="108" t="s">
        <v>106</v>
      </c>
      <c r="C9" s="108"/>
      <c r="D9" s="108"/>
      <c r="E9" s="108"/>
      <c r="F9" s="108"/>
      <c r="G9" s="109"/>
      <c r="H9" s="109"/>
      <c r="I9" s="110"/>
    </row>
    <row r="10" spans="1:9" ht="93.75" customHeight="1">
      <c r="A10" s="111">
        <v>1.1</v>
      </c>
      <c r="B10" s="112" t="s">
        <v>107</v>
      </c>
      <c r="C10" s="113" t="s">
        <v>108</v>
      </c>
      <c r="D10" s="114" t="s">
        <v>109</v>
      </c>
      <c r="E10" s="115" t="s">
        <v>110</v>
      </c>
      <c r="F10" s="116" t="s">
        <v>111</v>
      </c>
      <c r="G10" s="117">
        <v>63681.4</v>
      </c>
      <c r="H10" s="117">
        <v>64819</v>
      </c>
      <c r="I10" s="118">
        <f aca="true" t="shared" si="0" ref="I10:I19">H10/G10*100</f>
        <v>101.78639288709104</v>
      </c>
    </row>
    <row r="11" spans="1:9" ht="68.25" customHeight="1">
      <c r="A11" s="111"/>
      <c r="B11" s="112"/>
      <c r="C11" s="113"/>
      <c r="D11" s="113"/>
      <c r="E11" s="115"/>
      <c r="F11" s="119" t="s">
        <v>112</v>
      </c>
      <c r="G11" s="120">
        <v>22</v>
      </c>
      <c r="H11" s="120">
        <v>13</v>
      </c>
      <c r="I11" s="118">
        <f t="shared" si="0"/>
        <v>59.09090909090909</v>
      </c>
    </row>
    <row r="12" spans="1:9" ht="42" customHeight="1">
      <c r="A12" s="121">
        <v>1.2</v>
      </c>
      <c r="B12" s="122" t="s">
        <v>113</v>
      </c>
      <c r="C12" s="123" t="s">
        <v>114</v>
      </c>
      <c r="D12" s="124" t="s">
        <v>115</v>
      </c>
      <c r="E12" s="122" t="s">
        <v>110</v>
      </c>
      <c r="F12" s="123" t="s">
        <v>116</v>
      </c>
      <c r="G12" s="125">
        <v>100</v>
      </c>
      <c r="H12" s="125">
        <v>107</v>
      </c>
      <c r="I12" s="126">
        <f t="shared" si="0"/>
        <v>107</v>
      </c>
    </row>
    <row r="13" spans="1:9" ht="49.5" customHeight="1">
      <c r="A13" s="121"/>
      <c r="B13" s="122"/>
      <c r="C13" s="123"/>
      <c r="D13" s="123"/>
      <c r="E13" s="122"/>
      <c r="F13" s="123" t="s">
        <v>117</v>
      </c>
      <c r="G13" s="125">
        <v>100</v>
      </c>
      <c r="H13" s="125">
        <v>19</v>
      </c>
      <c r="I13" s="126">
        <f t="shared" si="0"/>
        <v>19</v>
      </c>
    </row>
    <row r="14" spans="1:9" ht="64.5" customHeight="1">
      <c r="A14" s="121"/>
      <c r="B14" s="122"/>
      <c r="C14" s="123"/>
      <c r="D14" s="123"/>
      <c r="E14" s="122"/>
      <c r="F14" s="123" t="s">
        <v>118</v>
      </c>
      <c r="G14" s="125">
        <v>200</v>
      </c>
      <c r="H14" s="125">
        <v>719</v>
      </c>
      <c r="I14" s="126">
        <f t="shared" si="0"/>
        <v>359.5</v>
      </c>
    </row>
    <row r="15" spans="1:9" ht="54.75" customHeight="1">
      <c r="A15" s="121"/>
      <c r="B15" s="122"/>
      <c r="C15" s="123"/>
      <c r="D15" s="123"/>
      <c r="E15" s="122"/>
      <c r="F15" s="123" t="s">
        <v>119</v>
      </c>
      <c r="G15" s="125">
        <v>82268.1</v>
      </c>
      <c r="H15" s="125">
        <v>84156</v>
      </c>
      <c r="I15" s="127">
        <f t="shared" si="0"/>
        <v>102.29481415032072</v>
      </c>
    </row>
    <row r="16" spans="1:9" ht="48" customHeight="1">
      <c r="A16" s="89">
        <v>1.3</v>
      </c>
      <c r="B16" s="122" t="s">
        <v>120</v>
      </c>
      <c r="C16" s="123" t="s">
        <v>121</v>
      </c>
      <c r="D16" s="124" t="s">
        <v>109</v>
      </c>
      <c r="E16" s="122" t="s">
        <v>110</v>
      </c>
      <c r="F16" s="123" t="s">
        <v>122</v>
      </c>
      <c r="G16" s="125">
        <v>123</v>
      </c>
      <c r="H16" s="125">
        <v>648</v>
      </c>
      <c r="I16" s="127">
        <f t="shared" si="0"/>
        <v>526.829268292683</v>
      </c>
    </row>
    <row r="17" spans="1:9" ht="52.5" customHeight="1">
      <c r="A17" s="89"/>
      <c r="B17" s="122"/>
      <c r="C17" s="123"/>
      <c r="D17" s="123"/>
      <c r="E17" s="122"/>
      <c r="F17" s="123" t="s">
        <v>123</v>
      </c>
      <c r="G17" s="125">
        <v>32438.9</v>
      </c>
      <c r="H17" s="125">
        <v>32280</v>
      </c>
      <c r="I17" s="127">
        <f t="shared" si="0"/>
        <v>99.51015601638773</v>
      </c>
    </row>
    <row r="18" spans="1:9" ht="74.25" customHeight="1">
      <c r="A18" s="128">
        <v>1.4</v>
      </c>
      <c r="B18" s="129" t="s">
        <v>124</v>
      </c>
      <c r="C18" s="130" t="s">
        <v>121</v>
      </c>
      <c r="D18" s="131" t="s">
        <v>109</v>
      </c>
      <c r="E18" s="129" t="s">
        <v>110</v>
      </c>
      <c r="F18" s="119" t="s">
        <v>125</v>
      </c>
      <c r="G18" s="120">
        <v>3</v>
      </c>
      <c r="H18" s="120">
        <v>3</v>
      </c>
      <c r="I18" s="118">
        <f t="shared" si="0"/>
        <v>100</v>
      </c>
    </row>
    <row r="19" spans="1:9" ht="75" customHeight="1">
      <c r="A19" s="128"/>
      <c r="B19" s="129"/>
      <c r="C19" s="130"/>
      <c r="D19" s="130"/>
      <c r="E19" s="129"/>
      <c r="F19" s="129" t="s">
        <v>126</v>
      </c>
      <c r="G19" s="132">
        <v>40</v>
      </c>
      <c r="H19" s="132">
        <v>42</v>
      </c>
      <c r="I19" s="127">
        <f t="shared" si="0"/>
        <v>105</v>
      </c>
    </row>
    <row r="20" spans="1:9" ht="26.25" customHeight="1">
      <c r="A20" s="133"/>
      <c r="B20" s="134" t="s">
        <v>127</v>
      </c>
      <c r="C20" s="134"/>
      <c r="D20" s="134"/>
      <c r="E20" s="134"/>
      <c r="F20" s="134"/>
      <c r="G20" s="134"/>
      <c r="H20" s="134"/>
      <c r="I20" s="134"/>
    </row>
    <row r="21" spans="1:9" ht="45.75" customHeight="1">
      <c r="A21" s="135">
        <v>2.1</v>
      </c>
      <c r="B21" s="115" t="s">
        <v>113</v>
      </c>
      <c r="C21" s="113" t="s">
        <v>114</v>
      </c>
      <c r="D21" s="114" t="s">
        <v>109</v>
      </c>
      <c r="E21" s="122" t="s">
        <v>110</v>
      </c>
      <c r="F21" s="113" t="s">
        <v>116</v>
      </c>
      <c r="G21" s="136">
        <v>100</v>
      </c>
      <c r="H21" s="125">
        <v>26</v>
      </c>
      <c r="I21" s="127">
        <f aca="true" t="shared" si="1" ref="I21:I26">H21/G21*100</f>
        <v>26</v>
      </c>
    </row>
    <row r="22" spans="1:12" ht="41.25" customHeight="1">
      <c r="A22" s="135"/>
      <c r="B22" s="115"/>
      <c r="C22" s="113"/>
      <c r="D22" s="113"/>
      <c r="E22" s="122"/>
      <c r="F22" s="123" t="s">
        <v>117</v>
      </c>
      <c r="G22" s="137">
        <v>100</v>
      </c>
      <c r="H22" s="125">
        <v>35</v>
      </c>
      <c r="I22" s="127">
        <f t="shared" si="1"/>
        <v>35</v>
      </c>
      <c r="J22" s="138"/>
      <c r="K22" s="139"/>
      <c r="L22" s="139"/>
    </row>
    <row r="23" spans="1:12" ht="68.25" customHeight="1">
      <c r="A23" s="135"/>
      <c r="B23" s="115"/>
      <c r="C23" s="113"/>
      <c r="D23" s="113"/>
      <c r="E23" s="122"/>
      <c r="F23" s="123" t="s">
        <v>118</v>
      </c>
      <c r="G23" s="137">
        <v>200</v>
      </c>
      <c r="H23" s="125">
        <v>690</v>
      </c>
      <c r="I23" s="127">
        <f t="shared" si="1"/>
        <v>345</v>
      </c>
      <c r="J23" s="138"/>
      <c r="K23" s="139"/>
      <c r="L23" s="139"/>
    </row>
    <row r="24" spans="1:10" ht="48" customHeight="1">
      <c r="A24" s="135"/>
      <c r="B24" s="115"/>
      <c r="C24" s="113"/>
      <c r="D24" s="113"/>
      <c r="E24" s="122"/>
      <c r="F24" s="123" t="s">
        <v>128</v>
      </c>
      <c r="G24" s="125">
        <v>82268.1</v>
      </c>
      <c r="H24" s="125">
        <v>84156</v>
      </c>
      <c r="I24" s="127">
        <f t="shared" si="1"/>
        <v>102.29481415032072</v>
      </c>
      <c r="J24" s="138"/>
    </row>
    <row r="25" spans="1:9" ht="42.75" customHeight="1">
      <c r="A25" s="140">
        <v>2.2</v>
      </c>
      <c r="B25" s="129" t="s">
        <v>120</v>
      </c>
      <c r="C25" s="130" t="s">
        <v>121</v>
      </c>
      <c r="D25" s="131" t="s">
        <v>109</v>
      </c>
      <c r="E25" s="129" t="s">
        <v>110</v>
      </c>
      <c r="F25" s="122" t="s">
        <v>122</v>
      </c>
      <c r="G25" s="137">
        <v>123</v>
      </c>
      <c r="H25" s="141">
        <v>648</v>
      </c>
      <c r="I25" s="118">
        <f t="shared" si="1"/>
        <v>526.829268292683</v>
      </c>
    </row>
    <row r="26" spans="1:9" ht="48.75" customHeight="1">
      <c r="A26" s="140"/>
      <c r="B26" s="129"/>
      <c r="C26" s="130"/>
      <c r="D26" s="130"/>
      <c r="E26" s="129"/>
      <c r="F26" s="142" t="s">
        <v>123</v>
      </c>
      <c r="G26" s="125">
        <v>32438.9</v>
      </c>
      <c r="H26" s="125">
        <v>32280</v>
      </c>
      <c r="I26" s="127">
        <f t="shared" si="1"/>
        <v>99.51015601638773</v>
      </c>
    </row>
    <row r="27" spans="6:8" ht="24">
      <c r="F27" s="143" t="s">
        <v>129</v>
      </c>
      <c r="G27" s="144">
        <v>210</v>
      </c>
      <c r="H27" s="2">
        <v>210</v>
      </c>
    </row>
    <row r="28" spans="2:9" ht="14.25" customHeight="1">
      <c r="B28" s="134" t="s">
        <v>130</v>
      </c>
      <c r="C28" s="134"/>
      <c r="D28" s="134"/>
      <c r="E28" s="134"/>
      <c r="F28" s="134"/>
      <c r="G28" s="134"/>
      <c r="H28" s="134"/>
      <c r="I28" s="134"/>
    </row>
    <row r="29" spans="2:9" ht="87.75" customHeight="1">
      <c r="B29" s="115" t="s">
        <v>113</v>
      </c>
      <c r="C29" s="113" t="s">
        <v>131</v>
      </c>
      <c r="D29" s="114" t="s">
        <v>109</v>
      </c>
      <c r="E29" s="122" t="s">
        <v>110</v>
      </c>
      <c r="F29" s="145" t="s">
        <v>132</v>
      </c>
      <c r="G29" s="146" t="s">
        <v>133</v>
      </c>
      <c r="H29" s="125" t="s">
        <v>134</v>
      </c>
      <c r="I29" s="127">
        <v>21.3</v>
      </c>
    </row>
    <row r="30" spans="2:9" ht="25.5" customHeight="1">
      <c r="B30" s="115"/>
      <c r="C30" s="113"/>
      <c r="D30" s="113"/>
      <c r="E30" s="122"/>
      <c r="F30" s="147" t="s">
        <v>135</v>
      </c>
      <c r="G30" s="146">
        <v>350</v>
      </c>
      <c r="H30" s="125">
        <v>100</v>
      </c>
      <c r="I30" s="127">
        <f>H30/G30*100</f>
        <v>28.57142857142857</v>
      </c>
    </row>
    <row r="31" spans="2:9" ht="12.75">
      <c r="B31" s="115"/>
      <c r="C31" s="113"/>
      <c r="D31" s="113"/>
      <c r="E31" s="122"/>
      <c r="F31" s="147"/>
      <c r="G31" s="146"/>
      <c r="H31" s="125"/>
      <c r="I31" s="127"/>
    </row>
    <row r="32" spans="2:9" ht="26.25" customHeight="1">
      <c r="B32" s="115"/>
      <c r="C32" s="113"/>
      <c r="D32" s="113"/>
      <c r="E32" s="122"/>
      <c r="F32" s="147"/>
      <c r="G32" s="146"/>
      <c r="H32" s="125"/>
      <c r="I32" s="127"/>
    </row>
    <row r="33" spans="2:9" ht="33" customHeight="1">
      <c r="B33" s="129" t="s">
        <v>120</v>
      </c>
      <c r="C33" s="130" t="s">
        <v>131</v>
      </c>
      <c r="D33" s="131" t="s">
        <v>109</v>
      </c>
      <c r="E33" s="129" t="s">
        <v>110</v>
      </c>
      <c r="F33" s="148" t="s">
        <v>136</v>
      </c>
      <c r="G33" s="146">
        <v>560</v>
      </c>
      <c r="H33" s="141">
        <v>459</v>
      </c>
      <c r="I33" s="118">
        <f aca="true" t="shared" si="2" ref="I33:I34">H33/G33*100</f>
        <v>81.96428571428571</v>
      </c>
    </row>
    <row r="34" spans="2:9" ht="51.75" customHeight="1">
      <c r="B34" s="129"/>
      <c r="C34" s="130"/>
      <c r="D34" s="130"/>
      <c r="E34" s="129"/>
      <c r="F34" s="149" t="s">
        <v>137</v>
      </c>
      <c r="G34" s="146">
        <v>350</v>
      </c>
      <c r="H34" s="125">
        <v>215</v>
      </c>
      <c r="I34" s="127">
        <f t="shared" si="2"/>
        <v>61.42857142857143</v>
      </c>
    </row>
    <row r="35" spans="6:8" ht="24">
      <c r="F35" s="150" t="s">
        <v>138</v>
      </c>
      <c r="G35" s="146">
        <v>45000</v>
      </c>
      <c r="H35" s="151">
        <v>19414.1</v>
      </c>
    </row>
  </sheetData>
  <sheetProtection selectLockedCells="1" selectUnlockedCells="1"/>
  <mergeCells count="47">
    <mergeCell ref="B2:I2"/>
    <mergeCell ref="B3:I3"/>
    <mergeCell ref="D5:I5"/>
    <mergeCell ref="B9:F9"/>
    <mergeCell ref="A10:A11"/>
    <mergeCell ref="B10:B11"/>
    <mergeCell ref="C10:C11"/>
    <mergeCell ref="D10:D11"/>
    <mergeCell ref="E10:E11"/>
    <mergeCell ref="A12:A15"/>
    <mergeCell ref="B12:B15"/>
    <mergeCell ref="C12:C15"/>
    <mergeCell ref="D12:D15"/>
    <mergeCell ref="E12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20:I20"/>
    <mergeCell ref="A21:A24"/>
    <mergeCell ref="B21:B24"/>
    <mergeCell ref="C21:C24"/>
    <mergeCell ref="D21:D24"/>
    <mergeCell ref="E21:E24"/>
    <mergeCell ref="A25:A26"/>
    <mergeCell ref="B25:B26"/>
    <mergeCell ref="C25:C26"/>
    <mergeCell ref="D25:D26"/>
    <mergeCell ref="E25:E26"/>
    <mergeCell ref="B28:I28"/>
    <mergeCell ref="B29:B32"/>
    <mergeCell ref="C29:C32"/>
    <mergeCell ref="D29:D32"/>
    <mergeCell ref="E29:E32"/>
    <mergeCell ref="F30:F32"/>
    <mergeCell ref="H30:H32"/>
    <mergeCell ref="I30:I32"/>
    <mergeCell ref="B33:B34"/>
    <mergeCell ref="C33:C34"/>
    <mergeCell ref="D33:D34"/>
    <mergeCell ref="E33:E34"/>
  </mergeCells>
  <printOptions/>
  <pageMargins left="0.7875" right="0.7875" top="0.39375" bottom="0.39375" header="0.5118055555555555" footer="0.511805555555555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22">
      <selection activeCell="G36" sqref="G36"/>
    </sheetView>
  </sheetViews>
  <sheetFormatPr defaultColWidth="8.00390625" defaultRowHeight="12.75"/>
  <cols>
    <col min="1" max="1" width="7.421875" style="81" customWidth="1"/>
    <col min="2" max="2" width="44.00390625" style="1" customWidth="1"/>
    <col min="3" max="3" width="13.57421875" style="1" customWidth="1"/>
    <col min="4" max="4" width="17.57421875" style="1" customWidth="1"/>
    <col min="5" max="5" width="17.57421875" style="2" customWidth="1"/>
    <col min="6" max="7" width="16.421875" style="2" customWidth="1"/>
    <col min="8" max="8" width="42.421875" style="2" customWidth="1"/>
    <col min="9" max="12" width="9.140625" style="3" customWidth="1"/>
    <col min="13" max="16384" width="9.140625" style="0" customWidth="1"/>
  </cols>
  <sheetData>
    <row r="1" ht="12.75">
      <c r="H1" s="4" t="s">
        <v>139</v>
      </c>
    </row>
    <row r="2" spans="2:8" ht="12.75">
      <c r="B2" s="5" t="s">
        <v>97</v>
      </c>
      <c r="C2" s="5"/>
      <c r="D2" s="5"/>
      <c r="E2" s="5"/>
      <c r="F2" s="5"/>
      <c r="G2" s="5"/>
      <c r="H2" s="5"/>
    </row>
    <row r="3" spans="2:8" ht="12.75">
      <c r="B3" s="5" t="s">
        <v>98</v>
      </c>
      <c r="C3" s="5"/>
      <c r="D3" s="5"/>
      <c r="E3" s="5"/>
      <c r="F3" s="5"/>
      <c r="G3" s="5"/>
      <c r="H3" s="5"/>
    </row>
    <row r="5" spans="2:9" ht="31.5" customHeight="1">
      <c r="B5" s="6" t="s">
        <v>3</v>
      </c>
      <c r="D5" s="7" t="s">
        <v>140</v>
      </c>
      <c r="E5" s="7"/>
      <c r="F5" s="7"/>
      <c r="G5" s="7"/>
      <c r="H5" s="7"/>
      <c r="I5" s="152"/>
    </row>
    <row r="6" spans="2:9" ht="15.75">
      <c r="B6" s="6" t="s">
        <v>5</v>
      </c>
      <c r="D6" s="8" t="s">
        <v>6</v>
      </c>
      <c r="I6" s="2"/>
    </row>
    <row r="8" spans="1:8" ht="31.5" customHeight="1">
      <c r="A8" s="82" t="s">
        <v>77</v>
      </c>
      <c r="B8" s="10" t="s">
        <v>141</v>
      </c>
      <c r="C8" s="10" t="s">
        <v>142</v>
      </c>
      <c r="D8" s="10" t="s">
        <v>143</v>
      </c>
      <c r="E8" s="10"/>
      <c r="F8" s="10" t="s">
        <v>144</v>
      </c>
      <c r="G8" s="10" t="s">
        <v>145</v>
      </c>
      <c r="H8" s="10" t="s">
        <v>146</v>
      </c>
    </row>
    <row r="9" spans="1:8" ht="42" customHeight="1">
      <c r="A9" s="82"/>
      <c r="B9" s="10"/>
      <c r="C9" s="10"/>
      <c r="D9" s="10" t="s">
        <v>147</v>
      </c>
      <c r="E9" s="10" t="s">
        <v>148</v>
      </c>
      <c r="F9" s="10"/>
      <c r="G9" s="10"/>
      <c r="H9" s="10"/>
    </row>
    <row r="10" spans="1:8" ht="25.5" customHeight="1">
      <c r="A10" s="9" t="s">
        <v>149</v>
      </c>
      <c r="B10" s="9"/>
      <c r="C10" s="9"/>
      <c r="D10" s="9"/>
      <c r="E10" s="9"/>
      <c r="F10" s="9"/>
      <c r="G10" s="9"/>
      <c r="H10" s="9"/>
    </row>
    <row r="11" spans="1:8" ht="50.25" customHeight="1">
      <c r="A11" s="153">
        <v>1.1</v>
      </c>
      <c r="B11" s="116" t="s">
        <v>111</v>
      </c>
      <c r="C11" s="154" t="s">
        <v>150</v>
      </c>
      <c r="D11" s="117">
        <v>17880.3</v>
      </c>
      <c r="E11" s="117">
        <v>17325</v>
      </c>
      <c r="F11" s="155">
        <f aca="true" t="shared" si="0" ref="F11:F20">E11-D11</f>
        <v>-555.2999999999993</v>
      </c>
      <c r="G11" s="156">
        <f aca="true" t="shared" si="1" ref="G11:G20">E11*100/D11</f>
        <v>96.89434741027836</v>
      </c>
      <c r="H11" s="157"/>
    </row>
    <row r="12" spans="1:8" ht="50.25" customHeight="1">
      <c r="A12" s="153"/>
      <c r="B12" s="158" t="s">
        <v>112</v>
      </c>
      <c r="C12" s="159" t="s">
        <v>151</v>
      </c>
      <c r="D12" s="160">
        <v>22</v>
      </c>
      <c r="E12" s="160">
        <v>7</v>
      </c>
      <c r="F12" s="161">
        <f t="shared" si="0"/>
        <v>-15</v>
      </c>
      <c r="G12" s="162">
        <f t="shared" si="1"/>
        <v>31.818181818181817</v>
      </c>
      <c r="H12" s="163"/>
    </row>
    <row r="13" spans="1:8" ht="50.25" customHeight="1">
      <c r="A13" s="153">
        <v>1.2</v>
      </c>
      <c r="B13" s="113" t="s">
        <v>116</v>
      </c>
      <c r="C13" s="154" t="s">
        <v>152</v>
      </c>
      <c r="D13" s="164">
        <v>100</v>
      </c>
      <c r="E13" s="164">
        <v>107</v>
      </c>
      <c r="F13" s="155">
        <f t="shared" si="0"/>
        <v>7</v>
      </c>
      <c r="G13" s="165">
        <f t="shared" si="1"/>
        <v>107</v>
      </c>
      <c r="H13" s="157"/>
    </row>
    <row r="14" spans="1:8" ht="50.25" customHeight="1">
      <c r="A14" s="153"/>
      <c r="B14" s="123" t="s">
        <v>117</v>
      </c>
      <c r="C14" s="166" t="s">
        <v>152</v>
      </c>
      <c r="D14" s="125">
        <v>100</v>
      </c>
      <c r="E14" s="125">
        <v>19</v>
      </c>
      <c r="F14" s="167">
        <f t="shared" si="0"/>
        <v>-81</v>
      </c>
      <c r="G14" s="168">
        <f t="shared" si="1"/>
        <v>19</v>
      </c>
      <c r="H14" s="169"/>
    </row>
    <row r="15" spans="1:8" ht="50.25" customHeight="1">
      <c r="A15" s="153"/>
      <c r="B15" s="123" t="s">
        <v>118</v>
      </c>
      <c r="C15" s="166" t="s">
        <v>152</v>
      </c>
      <c r="D15" s="125">
        <v>200</v>
      </c>
      <c r="E15" s="125">
        <v>719</v>
      </c>
      <c r="F15" s="167">
        <f t="shared" si="0"/>
        <v>519</v>
      </c>
      <c r="G15" s="168">
        <f t="shared" si="1"/>
        <v>359.5</v>
      </c>
      <c r="H15" s="169"/>
    </row>
    <row r="16" spans="1:8" ht="50.25" customHeight="1">
      <c r="A16" s="153"/>
      <c r="B16" s="130" t="s">
        <v>119</v>
      </c>
      <c r="C16" s="159" t="s">
        <v>150</v>
      </c>
      <c r="D16" s="125">
        <v>27500</v>
      </c>
      <c r="E16" s="125">
        <v>23803</v>
      </c>
      <c r="F16" s="161">
        <f t="shared" si="0"/>
        <v>-3697</v>
      </c>
      <c r="G16" s="170">
        <f t="shared" si="1"/>
        <v>86.55636363636364</v>
      </c>
      <c r="H16" s="163"/>
    </row>
    <row r="17" spans="1:8" ht="50.25" customHeight="1">
      <c r="A17" s="153">
        <v>1.3</v>
      </c>
      <c r="B17" s="113" t="s">
        <v>122</v>
      </c>
      <c r="C17" s="154" t="s">
        <v>152</v>
      </c>
      <c r="D17" s="164">
        <v>123</v>
      </c>
      <c r="E17" s="164">
        <v>648</v>
      </c>
      <c r="F17" s="155">
        <f t="shared" si="0"/>
        <v>525</v>
      </c>
      <c r="G17" s="156">
        <f t="shared" si="1"/>
        <v>526.829268292683</v>
      </c>
      <c r="H17" s="157"/>
    </row>
    <row r="18" spans="1:8" ht="50.25" customHeight="1">
      <c r="A18" s="153"/>
      <c r="B18" s="130" t="s">
        <v>123</v>
      </c>
      <c r="C18" s="159" t="s">
        <v>150</v>
      </c>
      <c r="D18" s="125">
        <v>8200</v>
      </c>
      <c r="E18" s="171">
        <v>5212</v>
      </c>
      <c r="F18" s="161">
        <f t="shared" si="0"/>
        <v>-2988</v>
      </c>
      <c r="G18" s="162">
        <f t="shared" si="1"/>
        <v>63.5609756097561</v>
      </c>
      <c r="H18" s="163"/>
    </row>
    <row r="19" spans="1:8" ht="50.25" customHeight="1">
      <c r="A19" s="153">
        <v>1.4</v>
      </c>
      <c r="B19" s="172" t="s">
        <v>125</v>
      </c>
      <c r="C19" s="173" t="s">
        <v>152</v>
      </c>
      <c r="D19" s="174">
        <v>3</v>
      </c>
      <c r="E19" s="174">
        <v>3</v>
      </c>
      <c r="F19" s="175">
        <f t="shared" si="0"/>
        <v>0</v>
      </c>
      <c r="G19" s="170">
        <f t="shared" si="1"/>
        <v>100</v>
      </c>
      <c r="H19" s="176"/>
    </row>
    <row r="20" spans="1:8" ht="50.25" customHeight="1">
      <c r="A20" s="153"/>
      <c r="B20" s="129" t="s">
        <v>126</v>
      </c>
      <c r="C20" s="159" t="s">
        <v>152</v>
      </c>
      <c r="D20" s="132">
        <v>40</v>
      </c>
      <c r="E20" s="132">
        <v>42</v>
      </c>
      <c r="F20" s="161">
        <f t="shared" si="0"/>
        <v>2</v>
      </c>
      <c r="G20" s="162">
        <f t="shared" si="1"/>
        <v>105</v>
      </c>
      <c r="H20" s="163"/>
    </row>
    <row r="21" spans="1:8" ht="25.5" customHeight="1">
      <c r="A21" s="11" t="s">
        <v>153</v>
      </c>
      <c r="B21" s="11"/>
      <c r="C21" s="11"/>
      <c r="D21" s="11"/>
      <c r="E21" s="11"/>
      <c r="F21" s="11"/>
      <c r="G21" s="11"/>
      <c r="H21" s="11"/>
    </row>
    <row r="22" spans="1:8" ht="53.25" customHeight="1">
      <c r="A22" s="177" t="s">
        <v>154</v>
      </c>
      <c r="B22" s="113" t="s">
        <v>116</v>
      </c>
      <c r="C22" s="154" t="s">
        <v>152</v>
      </c>
      <c r="D22" s="136">
        <v>100</v>
      </c>
      <c r="E22" s="164">
        <v>26</v>
      </c>
      <c r="F22" s="155">
        <f aca="true" t="shared" si="2" ref="F22:F28">E22-D22</f>
        <v>-74</v>
      </c>
      <c r="G22" s="156">
        <f aca="true" t="shared" si="3" ref="G22:G28">E22*100/D22</f>
        <v>26</v>
      </c>
      <c r="H22" s="157"/>
    </row>
    <row r="23" spans="1:8" ht="53.25" customHeight="1">
      <c r="A23" s="177"/>
      <c r="B23" s="123" t="s">
        <v>117</v>
      </c>
      <c r="C23" s="166" t="s">
        <v>152</v>
      </c>
      <c r="D23" s="137">
        <v>100</v>
      </c>
      <c r="E23" s="125">
        <v>35</v>
      </c>
      <c r="F23" s="167">
        <f t="shared" si="2"/>
        <v>-65</v>
      </c>
      <c r="G23" s="168">
        <f t="shared" si="3"/>
        <v>35</v>
      </c>
      <c r="H23" s="169"/>
    </row>
    <row r="24" spans="1:8" ht="53.25" customHeight="1">
      <c r="A24" s="177"/>
      <c r="B24" s="123" t="s">
        <v>118</v>
      </c>
      <c r="C24" s="166" t="s">
        <v>152</v>
      </c>
      <c r="D24" s="137">
        <v>200</v>
      </c>
      <c r="E24" s="125">
        <v>690</v>
      </c>
      <c r="F24" s="167">
        <f t="shared" si="2"/>
        <v>490</v>
      </c>
      <c r="G24" s="168">
        <f t="shared" si="3"/>
        <v>345</v>
      </c>
      <c r="H24" s="169"/>
    </row>
    <row r="25" spans="1:8" ht="53.25" customHeight="1">
      <c r="A25" s="177"/>
      <c r="B25" s="130" t="s">
        <v>128</v>
      </c>
      <c r="C25" s="159" t="s">
        <v>150</v>
      </c>
      <c r="D25" s="125">
        <v>27500</v>
      </c>
      <c r="E25" s="125">
        <v>23803</v>
      </c>
      <c r="F25" s="161">
        <f t="shared" si="2"/>
        <v>-3697</v>
      </c>
      <c r="G25" s="162">
        <f t="shared" si="3"/>
        <v>86.55636363636364</v>
      </c>
      <c r="H25" s="163"/>
    </row>
    <row r="26" spans="1:8" ht="24">
      <c r="A26" s="178">
        <v>2.2</v>
      </c>
      <c r="B26" s="179" t="s">
        <v>122</v>
      </c>
      <c r="C26" s="180" t="s">
        <v>152</v>
      </c>
      <c r="D26" s="151">
        <v>123</v>
      </c>
      <c r="E26" s="151">
        <v>648</v>
      </c>
      <c r="F26" s="181">
        <f t="shared" si="2"/>
        <v>525</v>
      </c>
      <c r="G26" s="182">
        <f t="shared" si="3"/>
        <v>526.829268292683</v>
      </c>
      <c r="H26" s="183"/>
    </row>
    <row r="27" spans="1:8" ht="24">
      <c r="A27" s="178"/>
      <c r="B27" s="129" t="s">
        <v>123</v>
      </c>
      <c r="C27" s="184" t="s">
        <v>150</v>
      </c>
      <c r="D27" s="185">
        <v>8200</v>
      </c>
      <c r="E27" s="186">
        <v>5212</v>
      </c>
      <c r="F27" s="187">
        <f t="shared" si="2"/>
        <v>-2988</v>
      </c>
      <c r="G27" s="188">
        <f t="shared" si="3"/>
        <v>63.5609756097561</v>
      </c>
      <c r="H27" s="189"/>
    </row>
    <row r="28" spans="3:7" ht="12.75">
      <c r="C28" s="190" t="s">
        <v>155</v>
      </c>
      <c r="D28" s="191">
        <v>300</v>
      </c>
      <c r="E28" s="144">
        <v>210</v>
      </c>
      <c r="F28" s="144">
        <f t="shared" si="2"/>
        <v>-90</v>
      </c>
      <c r="G28" s="144">
        <f t="shared" si="3"/>
        <v>70</v>
      </c>
    </row>
    <row r="29" spans="1:8" ht="24.75" customHeight="1">
      <c r="A29" s="192" t="s">
        <v>156</v>
      </c>
      <c r="B29" s="192"/>
      <c r="C29" s="192"/>
      <c r="D29" s="192"/>
      <c r="E29" s="192"/>
      <c r="F29" s="192"/>
      <c r="G29" s="192"/>
      <c r="H29" s="192"/>
    </row>
    <row r="30" spans="1:8" ht="41.25" customHeight="1">
      <c r="A30" s="177" t="s">
        <v>154</v>
      </c>
      <c r="B30" s="193" t="s">
        <v>132</v>
      </c>
      <c r="C30" s="146" t="s">
        <v>157</v>
      </c>
      <c r="D30" s="146" t="s">
        <v>158</v>
      </c>
      <c r="E30" s="164" t="s">
        <v>159</v>
      </c>
      <c r="F30" s="155">
        <v>-25.9</v>
      </c>
      <c r="G30" s="156">
        <v>21.3</v>
      </c>
      <c r="H30" s="157"/>
    </row>
    <row r="31" spans="1:8" ht="31.5">
      <c r="A31" s="177"/>
      <c r="B31" s="194" t="s">
        <v>135</v>
      </c>
      <c r="C31" s="146" t="s">
        <v>160</v>
      </c>
      <c r="D31" s="146">
        <v>350</v>
      </c>
      <c r="E31" s="125">
        <v>100</v>
      </c>
      <c r="F31" s="167">
        <v>-250</v>
      </c>
      <c r="G31" s="168">
        <v>28.57</v>
      </c>
      <c r="H31" s="169"/>
    </row>
    <row r="32" spans="1:8" ht="14.25" customHeight="1">
      <c r="A32" s="177" t="s">
        <v>161</v>
      </c>
      <c r="B32" s="194" t="s">
        <v>136</v>
      </c>
      <c r="C32" s="146" t="s">
        <v>160</v>
      </c>
      <c r="D32" s="146">
        <v>560</v>
      </c>
      <c r="E32" s="125">
        <v>459</v>
      </c>
      <c r="F32" s="167">
        <v>-101</v>
      </c>
      <c r="G32" s="168">
        <v>82</v>
      </c>
      <c r="H32" s="169"/>
    </row>
    <row r="33" spans="1:8" ht="21.75">
      <c r="A33" s="177"/>
      <c r="B33" s="195" t="s">
        <v>137</v>
      </c>
      <c r="C33" s="146" t="s">
        <v>160</v>
      </c>
      <c r="D33" s="146">
        <v>350</v>
      </c>
      <c r="E33" s="125">
        <v>217</v>
      </c>
      <c r="F33" s="161">
        <v>-133</v>
      </c>
      <c r="G33" s="162">
        <v>62</v>
      </c>
      <c r="H33" s="163"/>
    </row>
    <row r="34" spans="1:8" ht="14.25">
      <c r="A34" s="178"/>
      <c r="B34" s="196" t="s">
        <v>138</v>
      </c>
      <c r="C34" s="146" t="s">
        <v>162</v>
      </c>
      <c r="D34" s="146">
        <v>45000</v>
      </c>
      <c r="E34" s="151">
        <v>19414.1</v>
      </c>
      <c r="F34" s="181">
        <v>-27585</v>
      </c>
      <c r="G34" s="182">
        <v>43.1</v>
      </c>
      <c r="H34" s="183"/>
    </row>
    <row r="35" spans="1:8" ht="12.75">
      <c r="A35" s="178"/>
      <c r="B35" s="129"/>
      <c r="C35" s="184"/>
      <c r="D35" s="185"/>
      <c r="E35" s="186"/>
      <c r="F35" s="187"/>
      <c r="G35" s="188"/>
      <c r="H35" s="189"/>
    </row>
    <row r="36" spans="3:7" ht="12.75">
      <c r="C36" s="190"/>
      <c r="D36" s="191"/>
      <c r="E36" s="144"/>
      <c r="F36" s="144"/>
      <c r="G36" s="144"/>
    </row>
    <row r="37" spans="1:8" ht="12.75" customHeight="1">
      <c r="A37" s="11"/>
      <c r="B37" s="11"/>
      <c r="C37" s="11"/>
      <c r="D37" s="11"/>
      <c r="E37" s="11"/>
      <c r="F37" s="11"/>
      <c r="G37" s="11"/>
      <c r="H37" s="11"/>
    </row>
  </sheetData>
  <sheetProtection selectLockedCells="1" selectUnlockedCells="1"/>
  <mergeCells count="23">
    <mergeCell ref="B2:H2"/>
    <mergeCell ref="B3:H3"/>
    <mergeCell ref="D5:H5"/>
    <mergeCell ref="A8:A9"/>
    <mergeCell ref="B8:B9"/>
    <mergeCell ref="C8:C9"/>
    <mergeCell ref="D8:E8"/>
    <mergeCell ref="F8:F9"/>
    <mergeCell ref="G8:G9"/>
    <mergeCell ref="H8:H9"/>
    <mergeCell ref="A10:H10"/>
    <mergeCell ref="A11:A12"/>
    <mergeCell ref="A13:A16"/>
    <mergeCell ref="A17:A18"/>
    <mergeCell ref="A19:A20"/>
    <mergeCell ref="A21:H21"/>
    <mergeCell ref="A22:A25"/>
    <mergeCell ref="A26:A27"/>
    <mergeCell ref="A29:H29"/>
    <mergeCell ref="A30:A31"/>
    <mergeCell ref="A32:A33"/>
    <mergeCell ref="A34:A35"/>
    <mergeCell ref="A37:H37"/>
  </mergeCells>
  <printOptions/>
  <pageMargins left="0.7875" right="0.7875" top="0.39375" bottom="0.3937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Фурасова</dc:creator>
  <cp:keywords/>
  <dc:description/>
  <cp:lastModifiedBy/>
  <dcterms:created xsi:type="dcterms:W3CDTF">2018-04-06T05:59:01Z</dcterms:created>
  <dcterms:modified xsi:type="dcterms:W3CDTF">2018-04-06T08:08:40Z</dcterms:modified>
  <cp:category/>
  <cp:version/>
  <cp:contentType/>
  <cp:contentStatus/>
  <cp:revision>1</cp:revision>
</cp:coreProperties>
</file>