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130" activeTab="0"/>
  </bookViews>
  <sheets>
    <sheet name="Т_роста" sheetId="1" r:id="rId1"/>
    <sheet name="На_душу" sheetId="2" r:id="rId2"/>
    <sheet name="свод по 2" sheetId="3" r:id="rId3"/>
    <sheet name="перечень" sheetId="4" r:id="rId4"/>
  </sheets>
  <definedNames>
    <definedName name="_xlnm.Print_Titles" localSheetId="1">'На_душу'!$B:$B</definedName>
    <definedName name="_xlnm.Print_Titles" localSheetId="0">'Т_роста'!$A:$A</definedName>
    <definedName name="_xlnm.Print_Area" localSheetId="0">'Т_роста'!$A$1:$BX$30</definedName>
  </definedNames>
  <calcPr fullCalcOnLoad="1"/>
</workbook>
</file>

<file path=xl/sharedStrings.xml><?xml version="1.0" encoding="utf-8"?>
<sst xmlns="http://schemas.openxmlformats.org/spreadsheetml/2006/main" count="443" uniqueCount="223">
  <si>
    <t>№ п/п</t>
  </si>
  <si>
    <t>Единица измерения</t>
  </si>
  <si>
    <t>Источник показателя</t>
  </si>
  <si>
    <t>Реальный сектор экономики</t>
  </si>
  <si>
    <t>за период с начала года в % к соответствующему периоду прошлого года</t>
  </si>
  <si>
    <t>Алтайстат</t>
  </si>
  <si>
    <t xml:space="preserve">Объем отгруженных товаров собственного производства, выполнено работ и услуг собственными силами на душу населения </t>
  </si>
  <si>
    <t>за период с начала года, тыс. рублей на человека</t>
  </si>
  <si>
    <t xml:space="preserve">Доля производства продуктов животноводства в хозяйствах всех категорий </t>
  </si>
  <si>
    <t>за период с начала года в % к общему объему производства продуктов животноводства в хозяйствах всех категорий</t>
  </si>
  <si>
    <t>Объем инвестиций в основной капитал за исключением бюджетных средств на душу населения</t>
  </si>
  <si>
    <t xml:space="preserve">Индекс физического объема инвестиций в основной капитал </t>
  </si>
  <si>
    <t xml:space="preserve">Объем работ, выполненных по ВЭД «Строительство» на душу населения </t>
  </si>
  <si>
    <t>Индекс физического объема работ, выполненных по ВЭД «Строительство»</t>
  </si>
  <si>
    <t xml:space="preserve">Ввод жилья на душу населения </t>
  </si>
  <si>
    <t>Доходы и занятость населения</t>
  </si>
  <si>
    <t>Темп роста среднемесячной номинальной начисленной заработной платы работников</t>
  </si>
  <si>
    <t>Динамика уровня зарегистрированной безработицы</t>
  </si>
  <si>
    <t>Министерство финансов Республики Алтай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</si>
  <si>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</si>
  <si>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</si>
  <si>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</si>
  <si>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</si>
  <si>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</si>
  <si>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</si>
  <si>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</si>
  <si>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</si>
  <si>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</si>
  <si>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</si>
  <si>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</si>
  <si>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>квартальная</t>
  </si>
  <si>
    <t>годовая</t>
  </si>
  <si>
    <t xml:space="preserve">Наличие автомобильного транспорта на 1 тыс. чел. населения </t>
  </si>
  <si>
    <t xml:space="preserve">Доля протяженности автомобильных дорог местного значения с твердым покрытием </t>
  </si>
  <si>
    <t>Наименование муниципального образования</t>
  </si>
  <si>
    <t>Объем продукции сельского хозяйства, тыс. руб.</t>
  </si>
  <si>
    <t>Всего</t>
  </si>
  <si>
    <t>на душу населения</t>
  </si>
  <si>
    <t>МО "г.Горно-Алтайск"</t>
  </si>
  <si>
    <t>МО "Кош-Агачский район"</t>
  </si>
  <si>
    <t>МО "Майминский район"</t>
  </si>
  <si>
    <t>МО "Онгудайский район"</t>
  </si>
  <si>
    <t>МО "Турочакский район"</t>
  </si>
  <si>
    <t>МО "Улаганский район"</t>
  </si>
  <si>
    <t>МО "Усть-Канский район"</t>
  </si>
  <si>
    <t>МО "Усть-Коксинский район"</t>
  </si>
  <si>
    <t>МО "Чемальский район"</t>
  </si>
  <si>
    <t>МО "Чойский район"</t>
  </si>
  <si>
    <t>МО "Шебалинский район"</t>
  </si>
  <si>
    <t>Итого по Республике Алтай</t>
  </si>
  <si>
    <t xml:space="preserve">(по темпам роста) </t>
  </si>
  <si>
    <t xml:space="preserve">по темпам роста </t>
  </si>
  <si>
    <t>по ср.РА</t>
  </si>
  <si>
    <t>Х</t>
  </si>
  <si>
    <t>ранг</t>
  </si>
  <si>
    <t>интегральное</t>
  </si>
  <si>
    <t xml:space="preserve">Наименование направления мониторинга/показателя </t>
  </si>
  <si>
    <t>Объем промышленного производства</t>
  </si>
  <si>
    <t>Объем производства продукции сельского хозяйства</t>
  </si>
  <si>
    <t xml:space="preserve">Наименование показателя </t>
  </si>
  <si>
    <t xml:space="preserve">Объем промышленного производства на душу населения </t>
  </si>
  <si>
    <t>Объем производства продукции сельского хозяйства на душу населения</t>
  </si>
  <si>
    <t>Объем отгруженных товаров собственного производства, выполнено работ и услуг собственными силами</t>
  </si>
  <si>
    <t xml:space="preserve">Индекс физического объема </t>
  </si>
  <si>
    <t>Оборот розничной торговли на душу населения</t>
  </si>
  <si>
    <t xml:space="preserve">Темп роста </t>
  </si>
  <si>
    <t>Поголовье крупного рогатого скота</t>
  </si>
  <si>
    <t>Поголовье овец и коз</t>
  </si>
  <si>
    <t>Поголовье лошадей</t>
  </si>
  <si>
    <t xml:space="preserve">Объем инвестиций в основной капитал </t>
  </si>
  <si>
    <t>Объем инвестиций в основной капитал  на душу населения</t>
  </si>
  <si>
    <t>Объем инвестиций в основной капитал за исключением бюджетных средств</t>
  </si>
  <si>
    <t>Индекс физического объема инвестиций в основной капитал за исключением бюджетных средств</t>
  </si>
  <si>
    <t xml:space="preserve">Ввод жилья </t>
  </si>
  <si>
    <t xml:space="preserve">Темп роста ввода жилья </t>
  </si>
  <si>
    <t xml:space="preserve">Производство продуктов животноводства в хозяйствах всех категорий </t>
  </si>
  <si>
    <t>Среднемесячная номинальная начисленная заработная плата работников</t>
  </si>
  <si>
    <t>за период с начала года,  руб. в месяц</t>
  </si>
  <si>
    <t>Налоговые и неналоговые доходы бюджета муниципального образования</t>
  </si>
  <si>
    <t>Темп роста налоговых и неналоговых доходов бюджета муниципального образования</t>
  </si>
  <si>
    <t>в % к соответствующему периоду прошлого года</t>
  </si>
  <si>
    <t>Число субъектов малого и среднего предпринимательства в расчете на 10 тыс. человек населения</t>
  </si>
  <si>
    <t>Число субъектов малого и среднего предпринимательства</t>
  </si>
  <si>
    <t>Объем работ, выполненных по ВЭД «Строительство»</t>
  </si>
  <si>
    <t xml:space="preserve">за период с начала года, квадратных метров на 1 тыс. человек  населения </t>
  </si>
  <si>
    <t>Инвестиционная привлекательность</t>
  </si>
  <si>
    <t xml:space="preserve">Число родившихся </t>
  </si>
  <si>
    <t xml:space="preserve">родившихся на 1 тыс. человек населения </t>
  </si>
  <si>
    <t xml:space="preserve">Коэффициент рождаемости </t>
  </si>
  <si>
    <t xml:space="preserve">Объем розничного товарооборота </t>
  </si>
  <si>
    <t>на 100 тыс. человек населения</t>
  </si>
  <si>
    <t xml:space="preserve">Смертность населения от внешних причин                         
</t>
  </si>
  <si>
    <t xml:space="preserve">Темп снижения </t>
  </si>
  <si>
    <t xml:space="preserve">Смертность населения от внешних причин на 100 тыс. населения                            
</t>
  </si>
  <si>
    <t>3.1.</t>
  </si>
  <si>
    <t>3.2.</t>
  </si>
  <si>
    <t xml:space="preserve">Бюджет и налогооблагаемая база 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</si>
  <si>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</si>
  <si>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</si>
  <si>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</si>
  <si>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</si>
  <si>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</si>
  <si>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</si>
  <si>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</si>
  <si>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</si>
  <si>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</si>
  <si>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</si>
  <si>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 xml:space="preserve">на душу </t>
  </si>
  <si>
    <t xml:space="preserve">в расчете на душу населения </t>
  </si>
  <si>
    <t xml:space="preserve">Комплексная оценка </t>
  </si>
  <si>
    <t xml:space="preserve">Приложение № 1 </t>
  </si>
  <si>
    <t>Перечень</t>
  </si>
  <si>
    <t>Уровень и качество жизни населения</t>
  </si>
  <si>
    <t>Уровень зарегистрированной безработицы</t>
  </si>
  <si>
    <t xml:space="preserve">Доля производства продуктов животноводства в хозяйствах всех категорий,% </t>
  </si>
  <si>
    <t>Уровень зарегистрированной безработицы, %</t>
  </si>
  <si>
    <t xml:space="preserve">к Порядку проведения мониторинга и комплексной оценки социально-экономического развития муниципальных образований в Республике Алтай </t>
  </si>
  <si>
    <t xml:space="preserve">показателей для мониторинга комплексной оценки социально-экономического развития муниципальных образований в Республике Алтай </t>
  </si>
  <si>
    <t xml:space="preserve">Показатели оценки темпа роста </t>
  </si>
  <si>
    <t>Показатели оценки объемов показателя на душу населения*</t>
  </si>
  <si>
    <t>Периодичность показателя</t>
  </si>
  <si>
    <t xml:space="preserve">Ответственное ведомство / отдел Министерства </t>
  </si>
  <si>
    <t>Минэкономразвития РА (Отдел развития предпринимательства и реального сектора экономики)</t>
  </si>
  <si>
    <t>Минсельхоз РА / Минэкономразвития РА (Отдел развития предпринимательства и реального сектора экономики)</t>
  </si>
  <si>
    <t>Минэкономразвития РА (Отдел по развитию потребительского рынка и декларирования алкогольной продукции )</t>
  </si>
  <si>
    <t>Минэкономразвития РА (Отдел по инвестиционной политике,                            Отдел государственных и муниципальных программ)</t>
  </si>
  <si>
    <t>Минрегионразвития РА / Минэкономразвития РА (Отдел государственных и муниципальных программ)</t>
  </si>
  <si>
    <t>Минтруд РА / Минэкономразвития РА (Отдел государственных и муниципальных программ)</t>
  </si>
  <si>
    <t>Минэкономразвития РА (Отдел государственных и муниципальных программ)</t>
  </si>
  <si>
    <t>Минфин РА / Минэкономразвития РА (Отдел государственных и муниципальных программ)</t>
  </si>
  <si>
    <t>единиц на 10 тыс. чел.</t>
  </si>
  <si>
    <t>Минэкономразвития РА (Отдел развития предпринимательства и реального сектора экономики )</t>
  </si>
  <si>
    <t xml:space="preserve">Оборот организаций малого и среднего предпринимательства (без микропредприятий) </t>
  </si>
  <si>
    <t xml:space="preserve">Оборот организаций малого и среднего предпринимательства (без микропредприятий)  на душу населения </t>
  </si>
  <si>
    <t>единиц на 1 тыс. чел.</t>
  </si>
  <si>
    <t>Обеспеченность детей в возрасте 3-7 лет местами в дошкольных образовательных учреждениях</t>
  </si>
  <si>
    <t>Число детей в возрасте 3-7 лет, обеспеченных местами в дошкольных образовательных учреждениях, %</t>
  </si>
  <si>
    <t>в % к общей численности детей в возрасте 3-7 лет</t>
  </si>
  <si>
    <t>Минобрнауки РА / Минэкономразвития РА (Отдел государственных и муниципальных программ)</t>
  </si>
  <si>
    <t xml:space="preserve">Доля протяженности автомобильных дорог местного значения с твердым покрытием, % </t>
  </si>
  <si>
    <t xml:space="preserve">в % к общей протяженности автомобильных дорог местного значения </t>
  </si>
  <si>
    <t xml:space="preserve">* Показатели оценки объемов показателя на душу населения рассчитываются: при мониторинге по итогам 6 мес. и 9 мес. отчетного года - по отношению к численности населения на начало года; при мониторинге по итогам отчетного года - к среднегодовой численности населения.  </t>
  </si>
  <si>
    <t xml:space="preserve">Всего по РА </t>
  </si>
  <si>
    <t>Индекс физического объема, %</t>
  </si>
  <si>
    <t xml:space="preserve">Показатели мониторинга комплексной оценки социально-экономического развития муниципальныхобразований в Республике Алтай </t>
  </si>
  <si>
    <t>Темп роста, %</t>
  </si>
  <si>
    <t>(в расчете на душу населения)</t>
  </si>
  <si>
    <t>Численность населения в среднем за год, чел.</t>
  </si>
  <si>
    <t>Объем отгруженных товаров собственного производства, выполнено работ и услуг собственными силами, тыс. руб.</t>
  </si>
  <si>
    <t>на душу населения, тыс. руб.</t>
  </si>
  <si>
    <t>всего</t>
  </si>
  <si>
    <t>Объем производства продукции сельского хозяйства, тыс. руб.</t>
  </si>
  <si>
    <t>Поголовье крупного рогатого скота, голов</t>
  </si>
  <si>
    <t xml:space="preserve">Поголовье овец и коз, голов </t>
  </si>
  <si>
    <t xml:space="preserve">Поголовье лошадей, голов </t>
  </si>
  <si>
    <t>Объем розничного товарооборота, тыс. руб.</t>
  </si>
  <si>
    <t>Объем инвестиций в основной капитал за исключением бюджетных средств, тыс руб.</t>
  </si>
  <si>
    <t xml:space="preserve">Объем инвестиций в основной капитал, тыс. руб. </t>
  </si>
  <si>
    <t>Объем работ, выполненных по ВЭД «Строительство», тыс. руб.</t>
  </si>
  <si>
    <t xml:space="preserve">Ввод жилья, кв. м. </t>
  </si>
  <si>
    <t xml:space="preserve">на 10 тыс. человек </t>
  </si>
  <si>
    <t>Оборот организаций малого и среднего предпринимательства (без микропредприятий)</t>
  </si>
  <si>
    <t xml:space="preserve">Наличие автомобильного транспорта </t>
  </si>
  <si>
    <t xml:space="preserve">на 1000 чел. </t>
  </si>
  <si>
    <t>Всего, чел.</t>
  </si>
  <si>
    <t>Темп снижения, %</t>
  </si>
  <si>
    <t>на 100 тыс.чел.</t>
  </si>
  <si>
    <t>всего детей в возрасте 3-7 лет</t>
  </si>
  <si>
    <t>обеспеченность, %</t>
  </si>
  <si>
    <t>Всего а/дорог местн. зн-ия, км</t>
  </si>
  <si>
    <t xml:space="preserve">Производство продуктов животноводства в хозяйствах всех категорий, тыс. руб. </t>
  </si>
  <si>
    <t>Среднемесячная номинальная начисленная заработная плата работников, руб.</t>
  </si>
  <si>
    <t>Налоговые и неналоговые доходы бюджета муниципального образования, тыс. руб.</t>
  </si>
  <si>
    <t>Число субъектов малого и среднего предпринимательства, ед.</t>
  </si>
  <si>
    <t>Оборот организаций малого и среднего предпринимательства, тыс. руб.</t>
  </si>
  <si>
    <t>Наличие автомобильного транспорта, единиц</t>
  </si>
  <si>
    <t xml:space="preserve">Число родившихся, человек </t>
  </si>
  <si>
    <t xml:space="preserve">Смертность населения от внешинх причин, чел. </t>
  </si>
  <si>
    <t>Таблица 1</t>
  </si>
  <si>
    <t>Таблица 2</t>
  </si>
  <si>
    <t xml:space="preserve">Объем отгруженных товаров собственного производства, выполнено работ и услуг собственными силами на душу населения , тыс. руб. </t>
  </si>
  <si>
    <t xml:space="preserve">Оборот розничной торговли, тыс. руб. </t>
  </si>
  <si>
    <t>Инвестиции в основной капитал, тыс.руб.</t>
  </si>
  <si>
    <t xml:space="preserve">Объем инвестиций в основной капитал за исключением бюджетных средств, тыс. руб. </t>
  </si>
  <si>
    <t xml:space="preserve">Объем выполненных работ по виду деятельности "Строительство", тыс.руб. </t>
  </si>
  <si>
    <t xml:space="preserve">Налоговые и неналоговые доходы бюджета муниципального образования на душу населения </t>
  </si>
  <si>
    <t>Налоговые и неналоговые доходы бюджета МО, тыс. руб.</t>
  </si>
  <si>
    <t xml:space="preserve">Число субъектов малого и среднего предпринимательства, ед </t>
  </si>
  <si>
    <t xml:space="preserve">Наличие автомобильного транспорта, ед. </t>
  </si>
  <si>
    <t>на 1000 чел. населения</t>
  </si>
  <si>
    <t xml:space="preserve">Смертность населения от внешних причин, чел.  </t>
  </si>
  <si>
    <t xml:space="preserve">Число родившихся, чел.      </t>
  </si>
  <si>
    <t xml:space="preserve">Ввод жилья, кв. м.  </t>
  </si>
  <si>
    <t>Обеспечено местами в ДОУ, детей</t>
  </si>
  <si>
    <t>Число детей в возрасте 3-7 лет, обеспеченных местами в дошкольных образовательных учреждениях, детей</t>
  </si>
  <si>
    <t>Протяженность автомобильных дорог местного значения с твердым покрытием, км</t>
  </si>
  <si>
    <t>из них с твердым покрытием, км</t>
  </si>
  <si>
    <t>Доля а/д с твердым покрытием, %</t>
  </si>
  <si>
    <t>на 1 чел.</t>
  </si>
  <si>
    <t xml:space="preserve">Согласование </t>
  </si>
  <si>
    <t xml:space="preserve">Наименование ответственного ведомства </t>
  </si>
  <si>
    <t xml:space="preserve">Сотрудник Минэкономразвития РА </t>
  </si>
  <si>
    <t>МСХ РА</t>
  </si>
  <si>
    <t>МЭ РА</t>
  </si>
  <si>
    <t>МРР РА</t>
  </si>
  <si>
    <t>Мтруд РА</t>
  </si>
  <si>
    <t xml:space="preserve">МФ РА </t>
  </si>
  <si>
    <t>МФ РА</t>
  </si>
  <si>
    <t>Минобрнауки РА</t>
  </si>
  <si>
    <t xml:space="preserve">Таблица 2 </t>
  </si>
  <si>
    <t>Чуйчин Т.Т.</t>
  </si>
  <si>
    <t>Перминова Л.М.</t>
  </si>
  <si>
    <t xml:space="preserve">Мискин А.С. / Алашева О.С. </t>
  </si>
  <si>
    <t xml:space="preserve">Мискин А.С. </t>
  </si>
  <si>
    <t xml:space="preserve">Алашева О.С. </t>
  </si>
  <si>
    <t>Нагорнова Ю.Н.</t>
  </si>
  <si>
    <t xml:space="preserve">Кокышева И.Н. </t>
  </si>
  <si>
    <t xml:space="preserve">Тондоева В.Я. </t>
  </si>
  <si>
    <t>Тондоева В.Я.</t>
  </si>
  <si>
    <t>Алашева О.С.</t>
  </si>
  <si>
    <t>Кокышева И.Н.</t>
  </si>
  <si>
    <t>Филиппова М.А.</t>
  </si>
  <si>
    <t xml:space="preserve">Филиппова М.А.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</si>
</sst>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"/>
  </numFmts>
  <fonts count="3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5" fillId="4" borderId="0" xfId="0" applyFont="1" applyFill="1" applyAlignment="1">
      <alignment/>
    </xf>
    <xf numFmtId="0" fontId="32" fillId="0" borderId="0" xfId="0" applyFont="1" applyAlignment="1">
      <alignment vertical="center"/>
    </xf>
    <xf numFmtId="0" fontId="25" fillId="7" borderId="0" xfId="0" applyFont="1" applyFill="1" applyAlignment="1">
      <alignment/>
    </xf>
    <xf numFmtId="0" fontId="22" fillId="0" borderId="10" xfId="0" applyFont="1" applyBorder="1" applyAlignment="1" applyProtection="1">
      <alignment horizontal="center" wrapText="1"/>
      <protection locked="0"/>
    </xf>
    <xf numFmtId="0" fontId="27" fillId="0" borderId="10" xfId="0" applyFont="1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horizont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172" fontId="22" fillId="0" borderId="10" xfId="0" applyNumberFormat="1" applyFont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/>
      <protection locked="0"/>
    </xf>
    <xf numFmtId="170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/>
      <protection locked="0"/>
    </xf>
    <xf numFmtId="171" fontId="22" fillId="0" borderId="10" xfId="0" applyNumberFormat="1" applyFont="1" applyBorder="1" applyAlignment="1" applyProtection="1">
      <alignment horizont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hidden="1"/>
    </xf>
    <xf numFmtId="0" fontId="22" fillId="4" borderId="10" xfId="0" applyFont="1" applyFill="1" applyBorder="1" applyAlignment="1" applyProtection="1">
      <alignment horizontal="center" wrapText="1"/>
      <protection hidden="1"/>
    </xf>
    <xf numFmtId="171" fontId="25" fillId="7" borderId="10" xfId="0" applyNumberFormat="1" applyFont="1" applyFill="1" applyBorder="1" applyAlignment="1" applyProtection="1">
      <alignment horizontal="center"/>
      <protection hidden="1"/>
    </xf>
    <xf numFmtId="0" fontId="25" fillId="7" borderId="10" xfId="0" applyFont="1" applyFill="1" applyBorder="1" applyAlignment="1" applyProtection="1">
      <alignment/>
      <protection hidden="1"/>
    </xf>
    <xf numFmtId="0" fontId="22" fillId="7" borderId="10" xfId="0" applyFont="1" applyFill="1" applyBorder="1" applyAlignment="1" applyProtection="1">
      <alignment horizontal="center" vertical="center" wrapText="1"/>
      <protection hidden="1"/>
    </xf>
    <xf numFmtId="0" fontId="22" fillId="7" borderId="10" xfId="0" applyFont="1" applyFill="1" applyBorder="1" applyAlignment="1" applyProtection="1">
      <alignment horizont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wrapText="1"/>
      <protection hidden="1"/>
    </xf>
    <xf numFmtId="171" fontId="27" fillId="4" borderId="10" xfId="0" applyNumberFormat="1" applyFont="1" applyFill="1" applyBorder="1" applyAlignment="1" applyProtection="1">
      <alignment horizontal="center"/>
      <protection hidden="1"/>
    </xf>
    <xf numFmtId="0" fontId="22" fillId="4" borderId="10" xfId="0" applyFont="1" applyFill="1" applyBorder="1" applyAlignment="1" applyProtection="1">
      <alignment/>
      <protection hidden="1"/>
    </xf>
    <xf numFmtId="0" fontId="22" fillId="4" borderId="1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0" fillId="0" borderId="10" xfId="0" applyFont="1" applyFill="1" applyBorder="1" applyAlignment="1" applyProtection="1">
      <alignment horizontal="center" wrapText="1"/>
      <protection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171" fontId="22" fillId="0" borderId="1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Font="1" applyFill="1" applyBorder="1" applyAlignment="1" applyProtection="1">
      <alignment horizontal="center" wrapText="1"/>
      <protection hidden="1"/>
    </xf>
    <xf numFmtId="0" fontId="20" fillId="0" borderId="10" xfId="0" applyFont="1" applyFill="1" applyBorder="1" applyAlignment="1" applyProtection="1">
      <alignment horizontal="center" wrapText="1"/>
      <protection hidden="1"/>
    </xf>
    <xf numFmtId="172" fontId="22" fillId="0" borderId="1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Font="1" applyFill="1" applyBorder="1" applyAlignment="1" applyProtection="1">
      <alignment horizontal="center" wrapText="1"/>
      <protection hidden="1"/>
    </xf>
    <xf numFmtId="0" fontId="25" fillId="0" borderId="10" xfId="0" applyFont="1" applyFill="1" applyBorder="1" applyAlignment="1" applyProtection="1">
      <alignment/>
      <protection locked="0"/>
    </xf>
    <xf numFmtId="171" fontId="25" fillId="0" borderId="10" xfId="0" applyNumberFormat="1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25" fillId="0" borderId="0" xfId="0" applyFont="1" applyFill="1" applyAlignment="1">
      <alignment/>
    </xf>
    <xf numFmtId="0" fontId="22" fillId="0" borderId="12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5" fillId="0" borderId="0" xfId="0" applyFont="1" applyFill="1" applyAlignment="1" applyProtection="1">
      <alignment/>
      <protection locked="0"/>
    </xf>
    <xf numFmtId="0" fontId="33" fillId="4" borderId="10" xfId="0" applyFont="1" applyFill="1" applyBorder="1" applyAlignment="1" applyProtection="1">
      <alignment horizontal="center" vertical="center" wrapText="1"/>
      <protection hidden="1"/>
    </xf>
    <xf numFmtId="0" fontId="32" fillId="7" borderId="10" xfId="0" applyFont="1" applyFill="1" applyBorder="1" applyAlignment="1" applyProtection="1">
      <alignment horizontal="center" vertical="center" wrapText="1"/>
      <protection hidden="1"/>
    </xf>
    <xf numFmtId="0" fontId="32" fillId="7" borderId="1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>
      <alignment vertical="center"/>
    </xf>
    <xf numFmtId="0" fontId="32" fillId="0" borderId="10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172" fontId="22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 applyProtection="1">
      <alignment wrapText="1"/>
      <protection locked="0"/>
    </xf>
    <xf numFmtId="172" fontId="20" fillId="0" borderId="10" xfId="0" applyNumberFormat="1" applyFont="1" applyFill="1" applyBorder="1" applyAlignment="1" applyProtection="1">
      <alignment/>
      <protection locked="0"/>
    </xf>
    <xf numFmtId="172" fontId="22" fillId="0" borderId="10" xfId="0" applyNumberFormat="1" applyFont="1" applyFill="1" applyBorder="1" applyAlignment="1" applyProtection="1">
      <alignment horizontal="center" wrapText="1"/>
      <protection locked="0"/>
    </xf>
    <xf numFmtId="1" fontId="20" fillId="0" borderId="10" xfId="0" applyNumberFormat="1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 wrapText="1"/>
      <protection locked="0"/>
    </xf>
    <xf numFmtId="1" fontId="31" fillId="0" borderId="10" xfId="0" applyNumberFormat="1" applyFont="1" applyFill="1" applyBorder="1" applyAlignment="1" applyProtection="1">
      <alignment horizontal="right" wrapText="1"/>
      <protection locked="0"/>
    </xf>
    <xf numFmtId="172" fontId="31" fillId="0" borderId="10" xfId="0" applyNumberFormat="1" applyFont="1" applyFill="1" applyBorder="1" applyAlignment="1" applyProtection="1">
      <alignment wrapText="1"/>
      <protection locked="0"/>
    </xf>
    <xf numFmtId="0" fontId="31" fillId="0" borderId="10" xfId="0" applyFont="1" applyFill="1" applyBorder="1" applyAlignment="1" applyProtection="1">
      <alignment/>
      <protection locked="0"/>
    </xf>
    <xf numFmtId="172" fontId="27" fillId="0" borderId="10" xfId="0" applyNumberFormat="1" applyFont="1" applyFill="1" applyBorder="1" applyAlignment="1" applyProtection="1">
      <alignment horizontal="center" wrapText="1"/>
      <protection locked="0"/>
    </xf>
    <xf numFmtId="0" fontId="27" fillId="0" borderId="10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hidden="1"/>
    </xf>
    <xf numFmtId="0" fontId="22" fillId="0" borderId="1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vertical="center" wrapText="1"/>
    </xf>
    <xf numFmtId="0" fontId="25" fillId="4" borderId="10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27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1" fillId="0" borderId="0" xfId="0" applyFont="1" applyAlignment="1">
      <alignment horizontal="left"/>
    </xf>
    <xf numFmtId="172" fontId="27" fillId="0" borderId="10" xfId="0" applyNumberFormat="1" applyFont="1" applyBorder="1" applyAlignment="1" applyProtection="1">
      <alignment horizontal="center" wrapText="1"/>
      <protection locked="0"/>
    </xf>
    <xf numFmtId="0" fontId="22" fillId="24" borderId="10" xfId="0" applyFont="1" applyFill="1" applyBorder="1" applyAlignment="1" applyProtection="1">
      <alignment horizontal="center" wrapText="1"/>
      <protection locked="0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CD29"/>
  <sheetViews>
    <sheetView tabSelected="1" view="pageBreakPreview" zoomScaleNormal="7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2.75"/>
  <cols>
    <col min="1" max="1" width="23.75390625" style="5" customWidth="1"/>
    <col min="2" max="2" width="11.125" style="5" customWidth="1"/>
    <col min="3" max="3" width="12.125" style="5" customWidth="1"/>
    <col min="4" max="4" width="10.125" style="5" bestFit="1" customWidth="1"/>
    <col min="5" max="5" width="11.375" style="5" hidden="1" customWidth="1"/>
    <col min="6" max="6" width="12.25390625" style="5" customWidth="1"/>
    <col min="7" max="7" width="10.125" style="5" bestFit="1" customWidth="1"/>
    <col min="8" max="8" width="11.625" style="5" customWidth="1"/>
    <col min="9" max="9" width="10.00390625" style="5" hidden="1" customWidth="1"/>
    <col min="10" max="10" width="9.125" style="5" customWidth="1"/>
    <col min="11" max="11" width="10.125" style="5" bestFit="1" customWidth="1"/>
    <col min="12" max="12" width="20.625" style="5" customWidth="1"/>
    <col min="13" max="13" width="9.75390625" style="5" hidden="1" customWidth="1"/>
    <col min="14" max="15" width="9.25390625" style="5" bestFit="1" customWidth="1"/>
    <col min="16" max="16" width="10.125" style="5" bestFit="1" customWidth="1"/>
    <col min="17" max="17" width="10.00390625" style="5" hidden="1" customWidth="1"/>
    <col min="18" max="19" width="10.75390625" style="5" customWidth="1"/>
    <col min="20" max="20" width="10.125" style="5" bestFit="1" customWidth="1"/>
    <col min="21" max="21" width="0" style="5" hidden="1" customWidth="1"/>
    <col min="22" max="23" width="9.25390625" style="5" bestFit="1" customWidth="1"/>
    <col min="24" max="24" width="10.125" style="5" bestFit="1" customWidth="1"/>
    <col min="25" max="25" width="0" style="5" hidden="1" customWidth="1"/>
    <col min="26" max="26" width="12.625" style="5" customWidth="1"/>
    <col min="27" max="27" width="13.25390625" style="5" customWidth="1"/>
    <col min="28" max="28" width="9.25390625" style="5" bestFit="1" customWidth="1"/>
    <col min="29" max="29" width="0" style="5" hidden="1" customWidth="1"/>
    <col min="30" max="30" width="10.375" style="5" customWidth="1"/>
    <col min="31" max="31" width="11.625" style="5" customWidth="1"/>
    <col min="32" max="32" width="9.25390625" style="5" bestFit="1" customWidth="1"/>
    <col min="33" max="33" width="0" style="5" hidden="1" customWidth="1"/>
    <col min="34" max="34" width="10.875" style="5" customWidth="1"/>
    <col min="35" max="35" width="13.25390625" style="5" customWidth="1"/>
    <col min="36" max="36" width="9.125" style="5" customWidth="1"/>
    <col min="37" max="37" width="9.75390625" style="5" hidden="1" customWidth="1"/>
    <col min="38" max="38" width="12.00390625" style="5" customWidth="1"/>
    <col min="39" max="39" width="11.375" style="5" customWidth="1"/>
    <col min="40" max="40" width="9.25390625" style="5" bestFit="1" customWidth="1"/>
    <col min="41" max="41" width="0" style="5" hidden="1" customWidth="1"/>
    <col min="42" max="43" width="9.25390625" style="5" bestFit="1" customWidth="1"/>
    <col min="44" max="44" width="9.375" style="5" customWidth="1"/>
    <col min="45" max="45" width="9.125" style="5" hidden="1" customWidth="1"/>
    <col min="46" max="46" width="10.625" style="5" customWidth="1"/>
    <col min="47" max="47" width="10.375" style="5" customWidth="1"/>
    <col min="48" max="48" width="14.125" style="5" bestFit="1" customWidth="1"/>
    <col min="49" max="49" width="0" style="5" hidden="1" customWidth="1"/>
    <col min="50" max="51" width="10.125" style="5" customWidth="1"/>
    <col min="52" max="52" width="10.125" style="5" bestFit="1" customWidth="1"/>
    <col min="53" max="53" width="0" style="5" hidden="1" customWidth="1"/>
    <col min="54" max="56" width="9.125" style="5" customWidth="1"/>
    <col min="57" max="57" width="0" style="5" hidden="1" customWidth="1"/>
    <col min="58" max="58" width="10.125" style="5" bestFit="1" customWidth="1"/>
    <col min="59" max="59" width="11.625" style="5" customWidth="1"/>
    <col min="60" max="60" width="9.125" style="5" customWidth="1"/>
    <col min="61" max="61" width="0" style="5" hidden="1" customWidth="1"/>
    <col min="62" max="63" width="9.125" style="5" customWidth="1"/>
    <col min="64" max="64" width="9.75390625" style="5" bestFit="1" customWidth="1"/>
    <col min="65" max="65" width="0" style="5" hidden="1" customWidth="1"/>
    <col min="66" max="67" width="9.125" style="5" customWidth="1"/>
    <col min="68" max="68" width="9.75390625" style="5" bestFit="1" customWidth="1"/>
    <col min="69" max="69" width="0" style="5" hidden="1" customWidth="1"/>
    <col min="70" max="71" width="9.125" style="5" customWidth="1"/>
    <col min="72" max="72" width="13.00390625" style="5" customWidth="1"/>
    <col min="73" max="73" width="9.875" style="5" hidden="1" customWidth="1"/>
    <col min="74" max="76" width="9.125" style="5" customWidth="1"/>
    <col min="77" max="77" width="0" style="5" hidden="1" customWidth="1"/>
    <col min="78" max="78" width="4.75390625" style="5" customWidth="1"/>
    <col min="79" max="80" width="9.75390625" style="5" hidden="1" customWidth="1"/>
    <col min="81" max="16384" width="9.125" style="5" customWidth="1"/>
  </cols>
  <sheetData>
    <row r="2" spans="2:74" ht="15.75">
      <c r="B2" s="122" t="s">
        <v>144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AA2" s="5" t="s">
        <v>178</v>
      </c>
      <c r="BF2" s="5" t="s">
        <v>178</v>
      </c>
      <c r="BV2" s="5" t="s">
        <v>178</v>
      </c>
    </row>
    <row r="3" ht="15.75">
      <c r="B3" s="114" t="s">
        <v>50</v>
      </c>
    </row>
    <row r="4" ht="20.25" customHeight="1"/>
    <row r="5" spans="1:80" s="22" customFormat="1" ht="86.25" customHeight="1">
      <c r="A5" s="118" t="s">
        <v>34</v>
      </c>
      <c r="B5" s="117" t="s">
        <v>148</v>
      </c>
      <c r="C5" s="117"/>
      <c r="D5" s="117"/>
      <c r="E5" s="117"/>
      <c r="F5" s="117" t="s">
        <v>151</v>
      </c>
      <c r="G5" s="117"/>
      <c r="H5" s="117"/>
      <c r="I5" s="117"/>
      <c r="J5" s="117" t="s">
        <v>170</v>
      </c>
      <c r="K5" s="117"/>
      <c r="L5" s="117"/>
      <c r="M5" s="117"/>
      <c r="N5" s="117" t="s">
        <v>152</v>
      </c>
      <c r="O5" s="117"/>
      <c r="P5" s="117"/>
      <c r="Q5" s="117"/>
      <c r="R5" s="117" t="s">
        <v>153</v>
      </c>
      <c r="S5" s="117"/>
      <c r="T5" s="117"/>
      <c r="U5" s="117"/>
      <c r="V5" s="117" t="s">
        <v>154</v>
      </c>
      <c r="W5" s="117"/>
      <c r="X5" s="117"/>
      <c r="Y5" s="117"/>
      <c r="Z5" s="117" t="s">
        <v>155</v>
      </c>
      <c r="AA5" s="117"/>
      <c r="AB5" s="117"/>
      <c r="AC5" s="117"/>
      <c r="AD5" s="117" t="s">
        <v>157</v>
      </c>
      <c r="AE5" s="117"/>
      <c r="AF5" s="117"/>
      <c r="AG5" s="117"/>
      <c r="AH5" s="117" t="s">
        <v>156</v>
      </c>
      <c r="AI5" s="117"/>
      <c r="AJ5" s="117"/>
      <c r="AK5" s="117"/>
      <c r="AL5" s="117" t="s">
        <v>158</v>
      </c>
      <c r="AM5" s="117"/>
      <c r="AN5" s="117"/>
      <c r="AO5" s="117"/>
      <c r="AP5" s="117" t="s">
        <v>115</v>
      </c>
      <c r="AQ5" s="117"/>
      <c r="AR5" s="117"/>
      <c r="AS5" s="117"/>
      <c r="AT5" s="117" t="s">
        <v>171</v>
      </c>
      <c r="AU5" s="117"/>
      <c r="AV5" s="117"/>
      <c r="AW5" s="117"/>
      <c r="AX5" s="117" t="s">
        <v>172</v>
      </c>
      <c r="AY5" s="117"/>
      <c r="AZ5" s="117"/>
      <c r="BA5" s="117"/>
      <c r="BB5" s="117" t="s">
        <v>173</v>
      </c>
      <c r="BC5" s="117"/>
      <c r="BD5" s="117"/>
      <c r="BE5" s="117"/>
      <c r="BF5" s="117" t="s">
        <v>174</v>
      </c>
      <c r="BG5" s="117"/>
      <c r="BH5" s="117"/>
      <c r="BI5" s="117"/>
      <c r="BJ5" s="117" t="s">
        <v>175</v>
      </c>
      <c r="BK5" s="117"/>
      <c r="BL5" s="117"/>
      <c r="BM5" s="117"/>
      <c r="BN5" s="117" t="s">
        <v>176</v>
      </c>
      <c r="BO5" s="117"/>
      <c r="BP5" s="117"/>
      <c r="BQ5" s="117"/>
      <c r="BR5" s="117" t="s">
        <v>177</v>
      </c>
      <c r="BS5" s="117"/>
      <c r="BT5" s="117"/>
      <c r="BU5" s="117"/>
      <c r="BV5" s="117" t="s">
        <v>159</v>
      </c>
      <c r="BW5" s="117"/>
      <c r="BX5" s="117"/>
      <c r="BY5" s="117"/>
      <c r="CA5" s="44" t="s">
        <v>55</v>
      </c>
      <c r="CB5" s="54" t="s">
        <v>54</v>
      </c>
    </row>
    <row r="6" spans="1:80" s="22" customFormat="1" ht="91.5" customHeight="1">
      <c r="A6" s="119"/>
      <c r="B6" s="21">
        <v>2013</v>
      </c>
      <c r="C6" s="21">
        <v>2014</v>
      </c>
      <c r="D6" s="21" t="s">
        <v>145</v>
      </c>
      <c r="E6" s="48" t="s">
        <v>52</v>
      </c>
      <c r="F6" s="21">
        <v>2013</v>
      </c>
      <c r="G6" s="21">
        <v>2014</v>
      </c>
      <c r="H6" s="21" t="s">
        <v>143</v>
      </c>
      <c r="I6" s="48" t="s">
        <v>52</v>
      </c>
      <c r="J6" s="21">
        <v>2013</v>
      </c>
      <c r="K6" s="21">
        <v>2014</v>
      </c>
      <c r="L6" s="21" t="s">
        <v>114</v>
      </c>
      <c r="M6" s="48" t="s">
        <v>52</v>
      </c>
      <c r="N6" s="21">
        <v>2013</v>
      </c>
      <c r="O6" s="21">
        <v>2014</v>
      </c>
      <c r="P6" s="21" t="s">
        <v>145</v>
      </c>
      <c r="Q6" s="48" t="s">
        <v>52</v>
      </c>
      <c r="R6" s="21">
        <v>2013</v>
      </c>
      <c r="S6" s="21">
        <v>2014</v>
      </c>
      <c r="T6" s="21" t="s">
        <v>145</v>
      </c>
      <c r="U6" s="48" t="s">
        <v>52</v>
      </c>
      <c r="V6" s="21">
        <v>2013</v>
      </c>
      <c r="W6" s="21">
        <v>2014</v>
      </c>
      <c r="X6" s="21" t="s">
        <v>145</v>
      </c>
      <c r="Y6" s="48" t="s">
        <v>52</v>
      </c>
      <c r="Z6" s="21">
        <v>2013</v>
      </c>
      <c r="AA6" s="21">
        <v>2014</v>
      </c>
      <c r="AB6" s="21" t="s">
        <v>143</v>
      </c>
      <c r="AC6" s="48" t="s">
        <v>52</v>
      </c>
      <c r="AD6" s="21">
        <v>2013</v>
      </c>
      <c r="AE6" s="21">
        <v>2014</v>
      </c>
      <c r="AF6" s="21" t="s">
        <v>143</v>
      </c>
      <c r="AG6" s="48" t="s">
        <v>52</v>
      </c>
      <c r="AH6" s="21">
        <v>2013</v>
      </c>
      <c r="AI6" s="21">
        <v>2014</v>
      </c>
      <c r="AJ6" s="21" t="s">
        <v>143</v>
      </c>
      <c r="AK6" s="48" t="s">
        <v>52</v>
      </c>
      <c r="AL6" s="21">
        <v>2013</v>
      </c>
      <c r="AM6" s="21">
        <v>2014</v>
      </c>
      <c r="AN6" s="21" t="s">
        <v>143</v>
      </c>
      <c r="AO6" s="48" t="s">
        <v>52</v>
      </c>
      <c r="AP6" s="21">
        <v>2013</v>
      </c>
      <c r="AQ6" s="21">
        <v>2014</v>
      </c>
      <c r="AR6" s="21" t="s">
        <v>145</v>
      </c>
      <c r="AS6" s="48" t="s">
        <v>52</v>
      </c>
      <c r="AT6" s="21">
        <v>2013</v>
      </c>
      <c r="AU6" s="21">
        <v>2014</v>
      </c>
      <c r="AV6" s="21" t="s">
        <v>145</v>
      </c>
      <c r="AW6" s="48" t="s">
        <v>52</v>
      </c>
      <c r="AX6" s="21">
        <v>2013</v>
      </c>
      <c r="AY6" s="21">
        <v>2014</v>
      </c>
      <c r="AZ6" s="21" t="s">
        <v>145</v>
      </c>
      <c r="BA6" s="48" t="s">
        <v>52</v>
      </c>
      <c r="BB6" s="21">
        <v>2013</v>
      </c>
      <c r="BC6" s="21">
        <v>2014</v>
      </c>
      <c r="BD6" s="21" t="s">
        <v>145</v>
      </c>
      <c r="BE6" s="48" t="s">
        <v>52</v>
      </c>
      <c r="BF6" s="21">
        <v>2013</v>
      </c>
      <c r="BG6" s="21">
        <v>2014</v>
      </c>
      <c r="BH6" s="21" t="s">
        <v>145</v>
      </c>
      <c r="BI6" s="48" t="s">
        <v>52</v>
      </c>
      <c r="BJ6" s="21">
        <v>2013</v>
      </c>
      <c r="BK6" s="21">
        <v>2014</v>
      </c>
      <c r="BL6" s="21" t="s">
        <v>145</v>
      </c>
      <c r="BM6" s="48" t="s">
        <v>52</v>
      </c>
      <c r="BN6" s="21">
        <v>2013</v>
      </c>
      <c r="BO6" s="21">
        <v>2014</v>
      </c>
      <c r="BP6" s="21" t="s">
        <v>145</v>
      </c>
      <c r="BQ6" s="48" t="s">
        <v>52</v>
      </c>
      <c r="BR6" s="21">
        <v>2013</v>
      </c>
      <c r="BS6" s="21">
        <v>2014</v>
      </c>
      <c r="BT6" s="25" t="s">
        <v>165</v>
      </c>
      <c r="BU6" s="50" t="s">
        <v>52</v>
      </c>
      <c r="BV6" s="21">
        <v>2013</v>
      </c>
      <c r="BW6" s="21">
        <v>2014</v>
      </c>
      <c r="BX6" s="21" t="s">
        <v>145</v>
      </c>
      <c r="BY6" s="48" t="s">
        <v>52</v>
      </c>
      <c r="CA6" s="44"/>
      <c r="CB6" s="44"/>
    </row>
    <row r="7" spans="1:82" s="22" customFormat="1" ht="15.75">
      <c r="A7" s="24"/>
      <c r="B7" s="32"/>
      <c r="C7" s="32"/>
      <c r="D7" s="32"/>
      <c r="E7" s="48"/>
      <c r="F7" s="32"/>
      <c r="G7" s="32"/>
      <c r="H7" s="32"/>
      <c r="I7" s="48"/>
      <c r="J7" s="32"/>
      <c r="K7" s="32"/>
      <c r="L7" s="32"/>
      <c r="M7" s="48"/>
      <c r="N7" s="32"/>
      <c r="O7" s="32"/>
      <c r="P7" s="32"/>
      <c r="Q7" s="48"/>
      <c r="R7" s="32"/>
      <c r="S7" s="32"/>
      <c r="T7" s="32"/>
      <c r="U7" s="48"/>
      <c r="V7" s="32"/>
      <c r="W7" s="32"/>
      <c r="X7" s="32"/>
      <c r="Y7" s="48"/>
      <c r="Z7" s="32"/>
      <c r="AA7" s="32"/>
      <c r="AB7" s="32"/>
      <c r="AC7" s="48"/>
      <c r="AD7" s="32"/>
      <c r="AE7" s="32"/>
      <c r="AF7" s="32"/>
      <c r="AG7" s="48"/>
      <c r="AH7" s="32"/>
      <c r="AI7" s="32"/>
      <c r="AJ7" s="32"/>
      <c r="AK7" s="48"/>
      <c r="AL7" s="32"/>
      <c r="AM7" s="32"/>
      <c r="AN7" s="32"/>
      <c r="AO7" s="48"/>
      <c r="AP7" s="32"/>
      <c r="AQ7" s="32"/>
      <c r="AR7" s="33"/>
      <c r="AS7" s="48"/>
      <c r="AT7" s="32"/>
      <c r="AU7" s="32"/>
      <c r="AV7" s="33"/>
      <c r="AW7" s="48"/>
      <c r="AX7" s="32"/>
      <c r="AY7" s="32"/>
      <c r="AZ7" s="33"/>
      <c r="BA7" s="48"/>
      <c r="BB7" s="32"/>
      <c r="BC7" s="32"/>
      <c r="BD7" s="33"/>
      <c r="BE7" s="48"/>
      <c r="BF7" s="32"/>
      <c r="BG7" s="32"/>
      <c r="BH7" s="33"/>
      <c r="BI7" s="48"/>
      <c r="BJ7" s="32"/>
      <c r="BK7" s="32"/>
      <c r="BL7" s="33"/>
      <c r="BM7" s="48"/>
      <c r="BN7" s="32"/>
      <c r="BO7" s="32"/>
      <c r="BP7" s="33"/>
      <c r="BQ7" s="48"/>
      <c r="BR7" s="32"/>
      <c r="BS7" s="32"/>
      <c r="BT7" s="34"/>
      <c r="BU7" s="50"/>
      <c r="BV7" s="32"/>
      <c r="BW7" s="32"/>
      <c r="BX7" s="33"/>
      <c r="BY7" s="48"/>
      <c r="BZ7" s="35"/>
      <c r="CA7" s="44"/>
      <c r="CB7" s="44"/>
      <c r="CC7" s="35"/>
      <c r="CD7" s="35"/>
    </row>
    <row r="8" spans="1:82" ht="15.75">
      <c r="A8" s="23" t="s">
        <v>38</v>
      </c>
      <c r="B8" s="29">
        <v>3212135</v>
      </c>
      <c r="C8" s="29">
        <v>3369784</v>
      </c>
      <c r="D8" s="36">
        <f aca="true" t="shared" si="0" ref="D8:D19">C8/B8*100</f>
        <v>104.90791949902479</v>
      </c>
      <c r="E8" s="49">
        <f>D8/D$19</f>
        <v>0.8605499513778797</v>
      </c>
      <c r="F8" s="29">
        <v>212600</v>
      </c>
      <c r="G8" s="29">
        <v>189700</v>
      </c>
      <c r="H8" s="36">
        <v>86.8</v>
      </c>
      <c r="I8" s="49" t="e">
        <f>H8/H$19</f>
        <v>#DIV/0!</v>
      </c>
      <c r="J8" s="29">
        <v>13200</v>
      </c>
      <c r="K8" s="29">
        <v>11900</v>
      </c>
      <c r="L8" s="36">
        <f>K8/G8*100</f>
        <v>6.273062730627306</v>
      </c>
      <c r="M8" s="49">
        <f>L8/L$19</f>
        <v>0.0789326337888786</v>
      </c>
      <c r="N8" s="29">
        <v>133</v>
      </c>
      <c r="O8" s="29">
        <v>106</v>
      </c>
      <c r="P8" s="36">
        <f>O8/N8*100</f>
        <v>79.69924812030075</v>
      </c>
      <c r="Q8" s="49">
        <f>P8/P$19</f>
        <v>0.7721583803414661</v>
      </c>
      <c r="R8" s="29">
        <v>22</v>
      </c>
      <c r="S8" s="29">
        <v>20</v>
      </c>
      <c r="T8" s="36">
        <f>S8/R8*100</f>
        <v>90.9090909090909</v>
      </c>
      <c r="U8" s="49">
        <f>T8/T$19</f>
        <v>0.8972757612012067</v>
      </c>
      <c r="V8" s="29">
        <v>15</v>
      </c>
      <c r="W8" s="29">
        <v>13</v>
      </c>
      <c r="X8" s="36">
        <f>W8/V8*100</f>
        <v>86.66666666666667</v>
      </c>
      <c r="Y8" s="49">
        <f>X8/X$19</f>
        <v>0.8406835732627073</v>
      </c>
      <c r="Z8" s="29">
        <v>10386655.1</v>
      </c>
      <c r="AA8" s="29">
        <v>12283471.3</v>
      </c>
      <c r="AB8" s="36">
        <v>109</v>
      </c>
      <c r="AC8" s="49">
        <f>AB8/AB$19</f>
        <v>1.0302457466918715</v>
      </c>
      <c r="AD8" s="29">
        <v>2321454</v>
      </c>
      <c r="AE8" s="29">
        <v>2871231</v>
      </c>
      <c r="AF8" s="36">
        <v>124.6</v>
      </c>
      <c r="AG8" s="49">
        <f>AF8/AF$19</f>
        <v>1.0914505956552207</v>
      </c>
      <c r="AH8" s="29">
        <v>1221232</v>
      </c>
      <c r="AI8" s="29">
        <v>1957287</v>
      </c>
      <c r="AJ8" s="59">
        <v>158.3</v>
      </c>
      <c r="AK8" s="49" t="e">
        <f>AJ8/AJ$19</f>
        <v>#DIV/0!</v>
      </c>
      <c r="AL8" s="29">
        <v>1012668.7</v>
      </c>
      <c r="AM8" s="29">
        <v>1410416.1</v>
      </c>
      <c r="AN8" s="29">
        <v>148.8</v>
      </c>
      <c r="AO8" s="49">
        <f>AN8/AN$19</f>
        <v>0.6763636363636364</v>
      </c>
      <c r="AP8" s="29">
        <v>1.96</v>
      </c>
      <c r="AQ8" s="36">
        <v>2</v>
      </c>
      <c r="AR8" s="115">
        <f>AQ8/AP8*100</f>
        <v>102.04081632653062</v>
      </c>
      <c r="AS8" s="49">
        <f>AR$19/AR8</f>
        <v>1.0450622406639</v>
      </c>
      <c r="AT8" s="29">
        <v>29298.9</v>
      </c>
      <c r="AU8" s="29">
        <v>31817.5</v>
      </c>
      <c r="AV8" s="36">
        <f>AU8/AT8*100</f>
        <v>108.59622716211189</v>
      </c>
      <c r="AW8" s="49">
        <f>AV8/AV$19</f>
        <v>0.9984400224220258</v>
      </c>
      <c r="AX8" s="29">
        <v>784529.7</v>
      </c>
      <c r="AY8" s="29">
        <v>765843.9</v>
      </c>
      <c r="AZ8" s="36">
        <f>AY8/AX8*100</f>
        <v>97.6182163658049</v>
      </c>
      <c r="BA8" s="49" t="e">
        <f>AZ8/AZ$19</f>
        <v>#DIV/0!</v>
      </c>
      <c r="BB8" s="29">
        <v>3405</v>
      </c>
      <c r="BC8" s="29">
        <v>3443</v>
      </c>
      <c r="BD8" s="36">
        <f>BC8/BB8*100</f>
        <v>101.11600587371512</v>
      </c>
      <c r="BE8" s="49" t="e">
        <f>BD8/BD$19</f>
        <v>#DIV/0!</v>
      </c>
      <c r="BF8" s="116">
        <v>4179595.6</v>
      </c>
      <c r="BG8" s="116">
        <v>3494114.5</v>
      </c>
      <c r="BH8" s="36">
        <f>BG8/BF8*100</f>
        <v>83.5993439173876</v>
      </c>
      <c r="BI8" s="49" t="e">
        <f>BH8/BH$19</f>
        <v>#DIV/0!</v>
      </c>
      <c r="BJ8" s="29">
        <v>29722</v>
      </c>
      <c r="BK8" s="29">
        <v>31560</v>
      </c>
      <c r="BL8" s="29">
        <f>BK8/BJ8*100</f>
        <v>106.18397146894556</v>
      </c>
      <c r="BM8" s="49" t="e">
        <f>BL8/BL$19</f>
        <v>#DIV/0!</v>
      </c>
      <c r="BN8" s="29">
        <v>1126</v>
      </c>
      <c r="BO8" s="29">
        <v>1069</v>
      </c>
      <c r="BP8" s="36">
        <f>BO8/BN8*100</f>
        <v>94.93783303730018</v>
      </c>
      <c r="BQ8" s="49">
        <f>BP8/BP$19</f>
        <v>0.9451085829910679</v>
      </c>
      <c r="BR8" s="29">
        <v>98</v>
      </c>
      <c r="BS8" s="29">
        <v>103</v>
      </c>
      <c r="BT8" s="115">
        <f>BS8/BR8*100</f>
        <v>105.10204081632652</v>
      </c>
      <c r="BU8" s="51">
        <f>BT$19/BT8</f>
        <v>0.9883662537663208</v>
      </c>
      <c r="BV8" s="29">
        <v>37452</v>
      </c>
      <c r="BW8" s="29">
        <v>37743</v>
      </c>
      <c r="BX8" s="36">
        <f>BW8/BV8*100</f>
        <v>100.77699455302786</v>
      </c>
      <c r="BY8" s="49">
        <f>BX8/BX$19</f>
        <v>0.9001272672845942</v>
      </c>
      <c r="BZ8" s="37"/>
      <c r="CA8" s="52" t="e">
        <f aca="true" t="shared" si="1" ref="CA8:CA18">AVERAGE(BY8,BQ8,BM8,BI8,BE8,BA8,AW8,AS8,AO8,AK8,AG8,AC8,Y8,U8,Q8,M8,I8,E8)</f>
        <v>#DIV/0!</v>
      </c>
      <c r="CB8" s="53" t="e">
        <f>RANK(CA8,$CA$8:$CA$18,0)</f>
        <v>#DIV/0!</v>
      </c>
      <c r="CC8" s="37"/>
      <c r="CD8" s="37"/>
    </row>
    <row r="9" spans="1:82" ht="31.5">
      <c r="A9" s="23" t="s">
        <v>39</v>
      </c>
      <c r="B9" s="29"/>
      <c r="C9" s="29"/>
      <c r="D9" s="29" t="e">
        <f>C9/B9*100</f>
        <v>#DIV/0!</v>
      </c>
      <c r="E9" s="49" t="e">
        <f aca="true" t="shared" si="2" ref="E9:E19">D9/D$19</f>
        <v>#DIV/0!</v>
      </c>
      <c r="F9" s="29"/>
      <c r="G9" s="29"/>
      <c r="H9" s="36"/>
      <c r="I9" s="49" t="e">
        <f aca="true" t="shared" si="3" ref="I9:I18">H9/H$19</f>
        <v>#DIV/0!</v>
      </c>
      <c r="J9" s="29"/>
      <c r="K9" s="29"/>
      <c r="L9" s="36" t="e">
        <f>K9/G9*100</f>
        <v>#DIV/0!</v>
      </c>
      <c r="M9" s="49" t="e">
        <f aca="true" t="shared" si="4" ref="M9:M18">L9/L$19</f>
        <v>#DIV/0!</v>
      </c>
      <c r="N9" s="29"/>
      <c r="O9" s="29"/>
      <c r="P9" s="36" t="e">
        <f aca="true" t="shared" si="5" ref="P9:P19">O9/N9*100</f>
        <v>#DIV/0!</v>
      </c>
      <c r="Q9" s="49" t="e">
        <f aca="true" t="shared" si="6" ref="Q9:Q18">P9/P$19</f>
        <v>#DIV/0!</v>
      </c>
      <c r="R9" s="29"/>
      <c r="S9" s="29"/>
      <c r="T9" s="36" t="e">
        <f aca="true" t="shared" si="7" ref="T9:T19">S9/R9*100</f>
        <v>#DIV/0!</v>
      </c>
      <c r="U9" s="49" t="e">
        <f aca="true" t="shared" si="8" ref="U9:U18">T9/T$19</f>
        <v>#DIV/0!</v>
      </c>
      <c r="V9" s="29"/>
      <c r="W9" s="29"/>
      <c r="X9" s="36" t="e">
        <f aca="true" t="shared" si="9" ref="X9:X19">W9/V9*100</f>
        <v>#DIV/0!</v>
      </c>
      <c r="Y9" s="49" t="e">
        <f aca="true" t="shared" si="10" ref="Y9:Y18">X9/X$19</f>
        <v>#DIV/0!</v>
      </c>
      <c r="Z9" s="29"/>
      <c r="AA9" s="29"/>
      <c r="AB9" s="36"/>
      <c r="AC9" s="49">
        <f aca="true" t="shared" si="11" ref="AC9:AC18">AB9/AB$19</f>
        <v>0</v>
      </c>
      <c r="AD9" s="29"/>
      <c r="AE9" s="29"/>
      <c r="AF9" s="36"/>
      <c r="AG9" s="49">
        <f aca="true" t="shared" si="12" ref="AG9:AG18">AF9/AF$19</f>
        <v>0</v>
      </c>
      <c r="AH9" s="29"/>
      <c r="AI9" s="29"/>
      <c r="AJ9" s="29"/>
      <c r="AK9" s="49" t="e">
        <f aca="true" t="shared" si="13" ref="AK9:AK18">AJ9/AJ$19</f>
        <v>#DIV/0!</v>
      </c>
      <c r="AL9" s="29"/>
      <c r="AM9" s="29"/>
      <c r="AN9" s="29"/>
      <c r="AO9" s="49">
        <f aca="true" t="shared" si="14" ref="AO9:AO18">AN9/AN$19</f>
        <v>0</v>
      </c>
      <c r="AP9" s="29"/>
      <c r="AQ9" s="29"/>
      <c r="AR9" s="30" t="e">
        <f aca="true" t="shared" si="15" ref="AR9:AR19">AQ9/AP9*100</f>
        <v>#DIV/0!</v>
      </c>
      <c r="AS9" s="49" t="e">
        <f aca="true" t="shared" si="16" ref="AS9:AS18">AR$19/AR9</f>
        <v>#DIV/0!</v>
      </c>
      <c r="AT9" s="29"/>
      <c r="AU9" s="29"/>
      <c r="AV9" s="29" t="e">
        <f aca="true" t="shared" si="17" ref="AV9:AV19">AU9/AT9*100</f>
        <v>#DIV/0!</v>
      </c>
      <c r="AW9" s="49" t="e">
        <f aca="true" t="shared" si="18" ref="AW9:AW18">AV9/AV$19</f>
        <v>#DIV/0!</v>
      </c>
      <c r="AX9" s="29"/>
      <c r="AY9" s="29"/>
      <c r="AZ9" s="29" t="e">
        <f aca="true" t="shared" si="19" ref="AZ9:AZ19">AY9/AX9*100</f>
        <v>#DIV/0!</v>
      </c>
      <c r="BA9" s="49" t="e">
        <f aca="true" t="shared" si="20" ref="BA9:BA18">AZ9/AZ$19</f>
        <v>#DIV/0!</v>
      </c>
      <c r="BB9" s="29"/>
      <c r="BC9" s="29"/>
      <c r="BD9" s="29" t="e">
        <f>BC9/BB9*100</f>
        <v>#DIV/0!</v>
      </c>
      <c r="BE9" s="49" t="e">
        <f aca="true" t="shared" si="21" ref="BE9:BE18">BD9/BD$19</f>
        <v>#DIV/0!</v>
      </c>
      <c r="BF9" s="29"/>
      <c r="BG9" s="29"/>
      <c r="BH9" s="29" t="e">
        <f>BG9/BF9*100</f>
        <v>#DIV/0!</v>
      </c>
      <c r="BI9" s="49" t="e">
        <f aca="true" t="shared" si="22" ref="BI9:BI18">BH9/BH$19</f>
        <v>#DIV/0!</v>
      </c>
      <c r="BJ9" s="29"/>
      <c r="BK9" s="29"/>
      <c r="BL9" s="29" t="e">
        <f>BK9/BJ9*100</f>
        <v>#DIV/0!</v>
      </c>
      <c r="BM9" s="49" t="e">
        <f aca="true" t="shared" si="23" ref="BM9:BM18">BL9/BL$19</f>
        <v>#DIV/0!</v>
      </c>
      <c r="BN9" s="29"/>
      <c r="BO9" s="29"/>
      <c r="BP9" s="29" t="e">
        <f>BO9/BN9*100</f>
        <v>#DIV/0!</v>
      </c>
      <c r="BQ9" s="49" t="e">
        <f aca="true" t="shared" si="24" ref="BQ9:BQ18">BP9/BP$19</f>
        <v>#DIV/0!</v>
      </c>
      <c r="BR9" s="29"/>
      <c r="BS9" s="29"/>
      <c r="BT9" s="30" t="e">
        <f>BS9/BR9*100</f>
        <v>#DIV/0!</v>
      </c>
      <c r="BU9" s="51" t="e">
        <f aca="true" t="shared" si="25" ref="BU9:BU18">BT$19/BT9</f>
        <v>#DIV/0!</v>
      </c>
      <c r="BV9" s="29"/>
      <c r="BW9" s="29"/>
      <c r="BX9" s="29" t="e">
        <f>BW9/BV9*100</f>
        <v>#DIV/0!</v>
      </c>
      <c r="BY9" s="49" t="e">
        <f aca="true" t="shared" si="26" ref="BY9:BY18">BX9/BX$19</f>
        <v>#DIV/0!</v>
      </c>
      <c r="BZ9" s="37"/>
      <c r="CA9" s="52" t="e">
        <f t="shared" si="1"/>
        <v>#DIV/0!</v>
      </c>
      <c r="CB9" s="53" t="e">
        <f aca="true" t="shared" si="27" ref="CB9:CB18">RANK(CA9,$CA$8:$CA$18,0)</f>
        <v>#DIV/0!</v>
      </c>
      <c r="CC9" s="37"/>
      <c r="CD9" s="37"/>
    </row>
    <row r="10" spans="1:82" ht="31.5">
      <c r="A10" s="23" t="s">
        <v>40</v>
      </c>
      <c r="B10" s="29"/>
      <c r="C10" s="29"/>
      <c r="D10" s="29" t="e">
        <f t="shared" si="0"/>
        <v>#DIV/0!</v>
      </c>
      <c r="E10" s="49" t="e">
        <f t="shared" si="2"/>
        <v>#DIV/0!</v>
      </c>
      <c r="F10" s="29"/>
      <c r="G10" s="29"/>
      <c r="H10" s="36"/>
      <c r="I10" s="49" t="e">
        <f t="shared" si="3"/>
        <v>#DIV/0!</v>
      </c>
      <c r="J10" s="29"/>
      <c r="K10" s="29"/>
      <c r="L10" s="36" t="e">
        <f aca="true" t="shared" si="28" ref="L10:L19">K10/G10*100</f>
        <v>#DIV/0!</v>
      </c>
      <c r="M10" s="49" t="e">
        <f t="shared" si="4"/>
        <v>#DIV/0!</v>
      </c>
      <c r="N10" s="29"/>
      <c r="O10" s="29"/>
      <c r="P10" s="36" t="e">
        <f t="shared" si="5"/>
        <v>#DIV/0!</v>
      </c>
      <c r="Q10" s="49" t="e">
        <f t="shared" si="6"/>
        <v>#DIV/0!</v>
      </c>
      <c r="R10" s="29"/>
      <c r="S10" s="29"/>
      <c r="T10" s="36" t="e">
        <f t="shared" si="7"/>
        <v>#DIV/0!</v>
      </c>
      <c r="U10" s="49" t="e">
        <f t="shared" si="8"/>
        <v>#DIV/0!</v>
      </c>
      <c r="V10" s="29"/>
      <c r="W10" s="29"/>
      <c r="X10" s="36" t="e">
        <f t="shared" si="9"/>
        <v>#DIV/0!</v>
      </c>
      <c r="Y10" s="49" t="e">
        <f t="shared" si="10"/>
        <v>#DIV/0!</v>
      </c>
      <c r="Z10" s="29"/>
      <c r="AA10" s="29"/>
      <c r="AB10" s="36"/>
      <c r="AC10" s="49">
        <f t="shared" si="11"/>
        <v>0</v>
      </c>
      <c r="AD10" s="29"/>
      <c r="AE10" s="29"/>
      <c r="AF10" s="36"/>
      <c r="AG10" s="49">
        <f t="shared" si="12"/>
        <v>0</v>
      </c>
      <c r="AH10" s="29"/>
      <c r="AI10" s="29"/>
      <c r="AJ10" s="29"/>
      <c r="AK10" s="49" t="e">
        <f t="shared" si="13"/>
        <v>#DIV/0!</v>
      </c>
      <c r="AL10" s="29"/>
      <c r="AM10" s="29"/>
      <c r="AN10" s="29"/>
      <c r="AO10" s="49">
        <f t="shared" si="14"/>
        <v>0</v>
      </c>
      <c r="AP10" s="29"/>
      <c r="AQ10" s="29"/>
      <c r="AR10" s="30" t="e">
        <f t="shared" si="15"/>
        <v>#DIV/0!</v>
      </c>
      <c r="AS10" s="49" t="e">
        <f t="shared" si="16"/>
        <v>#DIV/0!</v>
      </c>
      <c r="AT10" s="29"/>
      <c r="AU10" s="29"/>
      <c r="AV10" s="29" t="e">
        <f t="shared" si="17"/>
        <v>#DIV/0!</v>
      </c>
      <c r="AW10" s="49" t="e">
        <f t="shared" si="18"/>
        <v>#DIV/0!</v>
      </c>
      <c r="AX10" s="29"/>
      <c r="AY10" s="29"/>
      <c r="AZ10" s="29" t="e">
        <f>AY10/AX10*100</f>
        <v>#DIV/0!</v>
      </c>
      <c r="BA10" s="49" t="e">
        <f t="shared" si="20"/>
        <v>#DIV/0!</v>
      </c>
      <c r="BB10" s="29"/>
      <c r="BC10" s="29"/>
      <c r="BD10" s="29" t="e">
        <f>BC10/BB10*100</f>
        <v>#DIV/0!</v>
      </c>
      <c r="BE10" s="49" t="e">
        <f t="shared" si="21"/>
        <v>#DIV/0!</v>
      </c>
      <c r="BF10" s="29"/>
      <c r="BG10" s="29"/>
      <c r="BH10" s="29" t="e">
        <f>BG10/BF10*100</f>
        <v>#DIV/0!</v>
      </c>
      <c r="BI10" s="49" t="e">
        <f t="shared" si="22"/>
        <v>#DIV/0!</v>
      </c>
      <c r="BJ10" s="29"/>
      <c r="BK10" s="29"/>
      <c r="BL10" s="29" t="e">
        <f>BK10/BJ10*100</f>
        <v>#DIV/0!</v>
      </c>
      <c r="BM10" s="49" t="e">
        <f t="shared" si="23"/>
        <v>#DIV/0!</v>
      </c>
      <c r="BN10" s="29"/>
      <c r="BO10" s="29"/>
      <c r="BP10" s="29" t="e">
        <f>BO10/BN10*100</f>
        <v>#DIV/0!</v>
      </c>
      <c r="BQ10" s="49" t="e">
        <f t="shared" si="24"/>
        <v>#DIV/0!</v>
      </c>
      <c r="BR10" s="29"/>
      <c r="BS10" s="29"/>
      <c r="BT10" s="30" t="e">
        <f>BS10/BR10*100</f>
        <v>#DIV/0!</v>
      </c>
      <c r="BU10" s="51" t="e">
        <f t="shared" si="25"/>
        <v>#DIV/0!</v>
      </c>
      <c r="BV10" s="29"/>
      <c r="BW10" s="29"/>
      <c r="BX10" s="29" t="e">
        <f>BW10/BV10*100</f>
        <v>#DIV/0!</v>
      </c>
      <c r="BY10" s="49" t="e">
        <f t="shared" si="26"/>
        <v>#DIV/0!</v>
      </c>
      <c r="BZ10" s="37"/>
      <c r="CA10" s="52" t="e">
        <f t="shared" si="1"/>
        <v>#DIV/0!</v>
      </c>
      <c r="CB10" s="53" t="e">
        <f t="shared" si="27"/>
        <v>#DIV/0!</v>
      </c>
      <c r="CC10" s="37"/>
      <c r="CD10" s="37"/>
    </row>
    <row r="11" spans="1:82" ht="31.5">
      <c r="A11" s="23" t="s">
        <v>41</v>
      </c>
      <c r="B11" s="30"/>
      <c r="C11" s="30"/>
      <c r="D11" s="29" t="e">
        <f t="shared" si="0"/>
        <v>#DIV/0!</v>
      </c>
      <c r="E11" s="49" t="e">
        <f t="shared" si="2"/>
        <v>#DIV/0!</v>
      </c>
      <c r="F11" s="29"/>
      <c r="G11" s="29"/>
      <c r="H11" s="36"/>
      <c r="I11" s="49" t="e">
        <f t="shared" si="3"/>
        <v>#DIV/0!</v>
      </c>
      <c r="J11" s="29"/>
      <c r="K11" s="29"/>
      <c r="L11" s="36" t="e">
        <f t="shared" si="28"/>
        <v>#DIV/0!</v>
      </c>
      <c r="M11" s="49" t="e">
        <f t="shared" si="4"/>
        <v>#DIV/0!</v>
      </c>
      <c r="N11" s="29"/>
      <c r="O11" s="29"/>
      <c r="P11" s="36" t="e">
        <f t="shared" si="5"/>
        <v>#DIV/0!</v>
      </c>
      <c r="Q11" s="49" t="e">
        <f t="shared" si="6"/>
        <v>#DIV/0!</v>
      </c>
      <c r="R11" s="29"/>
      <c r="S11" s="29"/>
      <c r="T11" s="36" t="e">
        <f t="shared" si="7"/>
        <v>#DIV/0!</v>
      </c>
      <c r="U11" s="49" t="e">
        <f t="shared" si="8"/>
        <v>#DIV/0!</v>
      </c>
      <c r="V11" s="29"/>
      <c r="W11" s="29"/>
      <c r="X11" s="36" t="e">
        <f t="shared" si="9"/>
        <v>#DIV/0!</v>
      </c>
      <c r="Y11" s="49" t="e">
        <f t="shared" si="10"/>
        <v>#DIV/0!</v>
      </c>
      <c r="Z11" s="29"/>
      <c r="AA11" s="29"/>
      <c r="AB11" s="36"/>
      <c r="AC11" s="49">
        <f t="shared" si="11"/>
        <v>0</v>
      </c>
      <c r="AD11" s="29"/>
      <c r="AE11" s="29"/>
      <c r="AF11" s="36"/>
      <c r="AG11" s="49">
        <f t="shared" si="12"/>
        <v>0</v>
      </c>
      <c r="AH11" s="29"/>
      <c r="AI11" s="29"/>
      <c r="AJ11" s="29"/>
      <c r="AK11" s="49" t="e">
        <f t="shared" si="13"/>
        <v>#DIV/0!</v>
      </c>
      <c r="AL11" s="29"/>
      <c r="AM11" s="29"/>
      <c r="AN11" s="29"/>
      <c r="AO11" s="49">
        <f t="shared" si="14"/>
        <v>0</v>
      </c>
      <c r="AP11" s="29"/>
      <c r="AQ11" s="29"/>
      <c r="AR11" s="30" t="e">
        <f t="shared" si="15"/>
        <v>#DIV/0!</v>
      </c>
      <c r="AS11" s="49" t="e">
        <f t="shared" si="16"/>
        <v>#DIV/0!</v>
      </c>
      <c r="AT11" s="29"/>
      <c r="AU11" s="29"/>
      <c r="AV11" s="29" t="e">
        <f t="shared" si="17"/>
        <v>#DIV/0!</v>
      </c>
      <c r="AW11" s="49" t="e">
        <f t="shared" si="18"/>
        <v>#DIV/0!</v>
      </c>
      <c r="AX11" s="29"/>
      <c r="AY11" s="29"/>
      <c r="AZ11" s="29" t="e">
        <f t="shared" si="19"/>
        <v>#DIV/0!</v>
      </c>
      <c r="BA11" s="49" t="e">
        <f t="shared" si="20"/>
        <v>#DIV/0!</v>
      </c>
      <c r="BB11" s="29"/>
      <c r="BC11" s="29"/>
      <c r="BD11" s="29" t="e">
        <f aca="true" t="shared" si="29" ref="BD11:BD19">BC11/BB11*100</f>
        <v>#DIV/0!</v>
      </c>
      <c r="BE11" s="49" t="e">
        <f t="shared" si="21"/>
        <v>#DIV/0!</v>
      </c>
      <c r="BF11" s="29"/>
      <c r="BG11" s="29"/>
      <c r="BH11" s="29" t="e">
        <f aca="true" t="shared" si="30" ref="BH11:BH19">BG11/BF11*100</f>
        <v>#DIV/0!</v>
      </c>
      <c r="BI11" s="49" t="e">
        <f t="shared" si="22"/>
        <v>#DIV/0!</v>
      </c>
      <c r="BJ11" s="29"/>
      <c r="BK11" s="29"/>
      <c r="BL11" s="29" t="e">
        <f aca="true" t="shared" si="31" ref="BL11:BL19">BK11/BJ11*100</f>
        <v>#DIV/0!</v>
      </c>
      <c r="BM11" s="49" t="e">
        <f t="shared" si="23"/>
        <v>#DIV/0!</v>
      </c>
      <c r="BN11" s="29"/>
      <c r="BO11" s="29"/>
      <c r="BP11" s="29" t="e">
        <f aca="true" t="shared" si="32" ref="BP11:BP19">BO11/BN11*100</f>
        <v>#DIV/0!</v>
      </c>
      <c r="BQ11" s="49" t="e">
        <f t="shared" si="24"/>
        <v>#DIV/0!</v>
      </c>
      <c r="BR11" s="29"/>
      <c r="BS11" s="29"/>
      <c r="BT11" s="30" t="e">
        <f aca="true" t="shared" si="33" ref="BT11:BT19">BS11/BR11*100</f>
        <v>#DIV/0!</v>
      </c>
      <c r="BU11" s="51" t="e">
        <f t="shared" si="25"/>
        <v>#DIV/0!</v>
      </c>
      <c r="BV11" s="29"/>
      <c r="BW11" s="29"/>
      <c r="BX11" s="29" t="e">
        <f aca="true" t="shared" si="34" ref="BX11:BX19">BW11/BV11*100</f>
        <v>#DIV/0!</v>
      </c>
      <c r="BY11" s="49" t="e">
        <f t="shared" si="26"/>
        <v>#DIV/0!</v>
      </c>
      <c r="BZ11" s="37"/>
      <c r="CA11" s="52" t="e">
        <f t="shared" si="1"/>
        <v>#DIV/0!</v>
      </c>
      <c r="CB11" s="53" t="e">
        <f t="shared" si="27"/>
        <v>#DIV/0!</v>
      </c>
      <c r="CC11" s="37"/>
      <c r="CD11" s="37"/>
    </row>
    <row r="12" spans="1:82" ht="31.5">
      <c r="A12" s="23" t="s">
        <v>42</v>
      </c>
      <c r="B12" s="29"/>
      <c r="C12" s="29"/>
      <c r="D12" s="29" t="e">
        <f t="shared" si="0"/>
        <v>#DIV/0!</v>
      </c>
      <c r="E12" s="49" t="e">
        <f t="shared" si="2"/>
        <v>#DIV/0!</v>
      </c>
      <c r="F12" s="29"/>
      <c r="G12" s="29"/>
      <c r="H12" s="36"/>
      <c r="I12" s="49" t="e">
        <f t="shared" si="3"/>
        <v>#DIV/0!</v>
      </c>
      <c r="J12" s="29"/>
      <c r="K12" s="29"/>
      <c r="L12" s="36" t="e">
        <f t="shared" si="28"/>
        <v>#DIV/0!</v>
      </c>
      <c r="M12" s="49" t="e">
        <f t="shared" si="4"/>
        <v>#DIV/0!</v>
      </c>
      <c r="N12" s="29"/>
      <c r="O12" s="29"/>
      <c r="P12" s="36" t="e">
        <f t="shared" si="5"/>
        <v>#DIV/0!</v>
      </c>
      <c r="Q12" s="49" t="e">
        <f t="shared" si="6"/>
        <v>#DIV/0!</v>
      </c>
      <c r="R12" s="29"/>
      <c r="S12" s="29"/>
      <c r="T12" s="36" t="e">
        <f t="shared" si="7"/>
        <v>#DIV/0!</v>
      </c>
      <c r="U12" s="49" t="e">
        <f t="shared" si="8"/>
        <v>#DIV/0!</v>
      </c>
      <c r="V12" s="29"/>
      <c r="W12" s="29"/>
      <c r="X12" s="36" t="e">
        <f t="shared" si="9"/>
        <v>#DIV/0!</v>
      </c>
      <c r="Y12" s="49" t="e">
        <f t="shared" si="10"/>
        <v>#DIV/0!</v>
      </c>
      <c r="Z12" s="29"/>
      <c r="AA12" s="29"/>
      <c r="AB12" s="36"/>
      <c r="AC12" s="49">
        <f t="shared" si="11"/>
        <v>0</v>
      </c>
      <c r="AD12" s="29"/>
      <c r="AE12" s="29"/>
      <c r="AF12" s="36"/>
      <c r="AG12" s="49">
        <f t="shared" si="12"/>
        <v>0</v>
      </c>
      <c r="AH12" s="29"/>
      <c r="AI12" s="29"/>
      <c r="AJ12" s="29"/>
      <c r="AK12" s="49" t="e">
        <f t="shared" si="13"/>
        <v>#DIV/0!</v>
      </c>
      <c r="AL12" s="29"/>
      <c r="AM12" s="29"/>
      <c r="AN12" s="29"/>
      <c r="AO12" s="49">
        <f t="shared" si="14"/>
        <v>0</v>
      </c>
      <c r="AP12" s="29"/>
      <c r="AQ12" s="29"/>
      <c r="AR12" s="30" t="e">
        <f t="shared" si="15"/>
        <v>#DIV/0!</v>
      </c>
      <c r="AS12" s="49" t="e">
        <f t="shared" si="16"/>
        <v>#DIV/0!</v>
      </c>
      <c r="AT12" s="29"/>
      <c r="AU12" s="29"/>
      <c r="AV12" s="29" t="e">
        <f t="shared" si="17"/>
        <v>#DIV/0!</v>
      </c>
      <c r="AW12" s="49" t="e">
        <f t="shared" si="18"/>
        <v>#DIV/0!</v>
      </c>
      <c r="AX12" s="29"/>
      <c r="AY12" s="29"/>
      <c r="AZ12" s="29" t="e">
        <f t="shared" si="19"/>
        <v>#DIV/0!</v>
      </c>
      <c r="BA12" s="49" t="e">
        <f t="shared" si="20"/>
        <v>#DIV/0!</v>
      </c>
      <c r="BB12" s="29"/>
      <c r="BC12" s="29"/>
      <c r="BD12" s="29" t="e">
        <f t="shared" si="29"/>
        <v>#DIV/0!</v>
      </c>
      <c r="BE12" s="49" t="e">
        <f t="shared" si="21"/>
        <v>#DIV/0!</v>
      </c>
      <c r="BF12" s="29"/>
      <c r="BG12" s="29"/>
      <c r="BH12" s="29" t="e">
        <f t="shared" si="30"/>
        <v>#DIV/0!</v>
      </c>
      <c r="BI12" s="49" t="e">
        <f t="shared" si="22"/>
        <v>#DIV/0!</v>
      </c>
      <c r="BJ12" s="29"/>
      <c r="BK12" s="29"/>
      <c r="BL12" s="29" t="e">
        <f t="shared" si="31"/>
        <v>#DIV/0!</v>
      </c>
      <c r="BM12" s="49" t="e">
        <f t="shared" si="23"/>
        <v>#DIV/0!</v>
      </c>
      <c r="BN12" s="29"/>
      <c r="BO12" s="29"/>
      <c r="BP12" s="29" t="e">
        <f>BO12/BN12*100</f>
        <v>#DIV/0!</v>
      </c>
      <c r="BQ12" s="49" t="e">
        <f t="shared" si="24"/>
        <v>#DIV/0!</v>
      </c>
      <c r="BR12" s="29"/>
      <c r="BS12" s="29"/>
      <c r="BT12" s="30" t="e">
        <f t="shared" si="33"/>
        <v>#DIV/0!</v>
      </c>
      <c r="BU12" s="51" t="e">
        <f t="shared" si="25"/>
        <v>#DIV/0!</v>
      </c>
      <c r="BV12" s="29"/>
      <c r="BW12" s="29"/>
      <c r="BX12" s="29" t="e">
        <f t="shared" si="34"/>
        <v>#DIV/0!</v>
      </c>
      <c r="BY12" s="49" t="e">
        <f t="shared" si="26"/>
        <v>#DIV/0!</v>
      </c>
      <c r="BZ12" s="37"/>
      <c r="CA12" s="52" t="e">
        <f t="shared" si="1"/>
        <v>#DIV/0!</v>
      </c>
      <c r="CB12" s="53" t="e">
        <f t="shared" si="27"/>
        <v>#DIV/0!</v>
      </c>
      <c r="CC12" s="37"/>
      <c r="CD12" s="37"/>
    </row>
    <row r="13" spans="1:82" ht="31.5">
      <c r="A13" s="23" t="s">
        <v>43</v>
      </c>
      <c r="B13" s="29"/>
      <c r="C13" s="29"/>
      <c r="D13" s="29" t="e">
        <f t="shared" si="0"/>
        <v>#DIV/0!</v>
      </c>
      <c r="E13" s="49" t="e">
        <f t="shared" si="2"/>
        <v>#DIV/0!</v>
      </c>
      <c r="F13" s="29"/>
      <c r="G13" s="29"/>
      <c r="H13" s="36"/>
      <c r="I13" s="49" t="e">
        <f t="shared" si="3"/>
        <v>#DIV/0!</v>
      </c>
      <c r="J13" s="29"/>
      <c r="K13" s="29"/>
      <c r="L13" s="36" t="e">
        <f t="shared" si="28"/>
        <v>#DIV/0!</v>
      </c>
      <c r="M13" s="49" t="e">
        <f t="shared" si="4"/>
        <v>#DIV/0!</v>
      </c>
      <c r="N13" s="29"/>
      <c r="O13" s="29"/>
      <c r="P13" s="36" t="e">
        <f t="shared" si="5"/>
        <v>#DIV/0!</v>
      </c>
      <c r="Q13" s="49" t="e">
        <f t="shared" si="6"/>
        <v>#DIV/0!</v>
      </c>
      <c r="R13" s="29"/>
      <c r="S13" s="29"/>
      <c r="T13" s="36" t="e">
        <f t="shared" si="7"/>
        <v>#DIV/0!</v>
      </c>
      <c r="U13" s="49" t="e">
        <f t="shared" si="8"/>
        <v>#DIV/0!</v>
      </c>
      <c r="V13" s="29"/>
      <c r="W13" s="29"/>
      <c r="X13" s="36" t="e">
        <f t="shared" si="9"/>
        <v>#DIV/0!</v>
      </c>
      <c r="Y13" s="49" t="e">
        <f t="shared" si="10"/>
        <v>#DIV/0!</v>
      </c>
      <c r="Z13" s="29"/>
      <c r="AA13" s="29"/>
      <c r="AB13" s="36"/>
      <c r="AC13" s="49">
        <f t="shared" si="11"/>
        <v>0</v>
      </c>
      <c r="AD13" s="29"/>
      <c r="AE13" s="29"/>
      <c r="AF13" s="36"/>
      <c r="AG13" s="49">
        <f t="shared" si="12"/>
        <v>0</v>
      </c>
      <c r="AH13" s="29"/>
      <c r="AI13" s="29"/>
      <c r="AJ13" s="29"/>
      <c r="AK13" s="49" t="e">
        <f t="shared" si="13"/>
        <v>#DIV/0!</v>
      </c>
      <c r="AL13" s="29"/>
      <c r="AM13" s="29"/>
      <c r="AN13" s="29"/>
      <c r="AO13" s="49">
        <f t="shared" si="14"/>
        <v>0</v>
      </c>
      <c r="AP13" s="29"/>
      <c r="AQ13" s="29"/>
      <c r="AR13" s="30" t="e">
        <f t="shared" si="15"/>
        <v>#DIV/0!</v>
      </c>
      <c r="AS13" s="49" t="e">
        <f t="shared" si="16"/>
        <v>#DIV/0!</v>
      </c>
      <c r="AT13" s="29"/>
      <c r="AU13" s="29"/>
      <c r="AV13" s="29" t="e">
        <f t="shared" si="17"/>
        <v>#DIV/0!</v>
      </c>
      <c r="AW13" s="49" t="e">
        <f t="shared" si="18"/>
        <v>#DIV/0!</v>
      </c>
      <c r="AX13" s="29"/>
      <c r="AY13" s="29"/>
      <c r="AZ13" s="29" t="e">
        <f t="shared" si="19"/>
        <v>#DIV/0!</v>
      </c>
      <c r="BA13" s="49" t="e">
        <f t="shared" si="20"/>
        <v>#DIV/0!</v>
      </c>
      <c r="BB13" s="29"/>
      <c r="BC13" s="29"/>
      <c r="BD13" s="29" t="e">
        <f t="shared" si="29"/>
        <v>#DIV/0!</v>
      </c>
      <c r="BE13" s="49" t="e">
        <f t="shared" si="21"/>
        <v>#DIV/0!</v>
      </c>
      <c r="BF13" s="29"/>
      <c r="BG13" s="29"/>
      <c r="BH13" s="29" t="e">
        <f t="shared" si="30"/>
        <v>#DIV/0!</v>
      </c>
      <c r="BI13" s="49" t="e">
        <f t="shared" si="22"/>
        <v>#DIV/0!</v>
      </c>
      <c r="BJ13" s="29"/>
      <c r="BK13" s="29"/>
      <c r="BL13" s="29" t="e">
        <f>BK13/BJ13*100</f>
        <v>#DIV/0!</v>
      </c>
      <c r="BM13" s="49" t="e">
        <f t="shared" si="23"/>
        <v>#DIV/0!</v>
      </c>
      <c r="BN13" s="29"/>
      <c r="BO13" s="29"/>
      <c r="BP13" s="29" t="e">
        <f t="shared" si="32"/>
        <v>#DIV/0!</v>
      </c>
      <c r="BQ13" s="49" t="e">
        <f t="shared" si="24"/>
        <v>#DIV/0!</v>
      </c>
      <c r="BR13" s="29"/>
      <c r="BS13" s="29"/>
      <c r="BT13" s="30" t="e">
        <f t="shared" si="33"/>
        <v>#DIV/0!</v>
      </c>
      <c r="BU13" s="51" t="e">
        <f t="shared" si="25"/>
        <v>#DIV/0!</v>
      </c>
      <c r="BV13" s="29"/>
      <c r="BW13" s="29"/>
      <c r="BX13" s="29" t="e">
        <f t="shared" si="34"/>
        <v>#DIV/0!</v>
      </c>
      <c r="BY13" s="49" t="e">
        <f t="shared" si="26"/>
        <v>#DIV/0!</v>
      </c>
      <c r="BZ13" s="37"/>
      <c r="CA13" s="52" t="e">
        <f t="shared" si="1"/>
        <v>#DIV/0!</v>
      </c>
      <c r="CB13" s="53" t="e">
        <f t="shared" si="27"/>
        <v>#DIV/0!</v>
      </c>
      <c r="CC13" s="37"/>
      <c r="CD13" s="37"/>
    </row>
    <row r="14" spans="1:82" ht="31.5">
      <c r="A14" s="23" t="s">
        <v>44</v>
      </c>
      <c r="B14" s="29"/>
      <c r="C14" s="29"/>
      <c r="D14" s="29" t="e">
        <f t="shared" si="0"/>
        <v>#DIV/0!</v>
      </c>
      <c r="E14" s="49" t="e">
        <f t="shared" si="2"/>
        <v>#DIV/0!</v>
      </c>
      <c r="F14" s="29"/>
      <c r="G14" s="29"/>
      <c r="H14" s="36"/>
      <c r="I14" s="49" t="e">
        <f t="shared" si="3"/>
        <v>#DIV/0!</v>
      </c>
      <c r="J14" s="29"/>
      <c r="K14" s="29"/>
      <c r="L14" s="36" t="e">
        <f t="shared" si="28"/>
        <v>#DIV/0!</v>
      </c>
      <c r="M14" s="49" t="e">
        <f t="shared" si="4"/>
        <v>#DIV/0!</v>
      </c>
      <c r="N14" s="29"/>
      <c r="O14" s="29"/>
      <c r="P14" s="36" t="e">
        <f t="shared" si="5"/>
        <v>#DIV/0!</v>
      </c>
      <c r="Q14" s="49" t="e">
        <f t="shared" si="6"/>
        <v>#DIV/0!</v>
      </c>
      <c r="R14" s="29"/>
      <c r="S14" s="29"/>
      <c r="T14" s="36" t="e">
        <f t="shared" si="7"/>
        <v>#DIV/0!</v>
      </c>
      <c r="U14" s="49" t="e">
        <f t="shared" si="8"/>
        <v>#DIV/0!</v>
      </c>
      <c r="V14" s="29"/>
      <c r="W14" s="29"/>
      <c r="X14" s="36" t="e">
        <f t="shared" si="9"/>
        <v>#DIV/0!</v>
      </c>
      <c r="Y14" s="49" t="e">
        <f t="shared" si="10"/>
        <v>#DIV/0!</v>
      </c>
      <c r="Z14" s="29"/>
      <c r="AA14" s="29"/>
      <c r="AB14" s="36"/>
      <c r="AC14" s="49">
        <f t="shared" si="11"/>
        <v>0</v>
      </c>
      <c r="AD14" s="29"/>
      <c r="AE14" s="29"/>
      <c r="AF14" s="36"/>
      <c r="AG14" s="49">
        <f t="shared" si="12"/>
        <v>0</v>
      </c>
      <c r="AH14" s="29"/>
      <c r="AI14" s="29"/>
      <c r="AJ14" s="29"/>
      <c r="AK14" s="49" t="e">
        <f t="shared" si="13"/>
        <v>#DIV/0!</v>
      </c>
      <c r="AL14" s="29"/>
      <c r="AM14" s="29"/>
      <c r="AN14" s="29"/>
      <c r="AO14" s="49">
        <f t="shared" si="14"/>
        <v>0</v>
      </c>
      <c r="AP14" s="29"/>
      <c r="AQ14" s="29"/>
      <c r="AR14" s="30" t="e">
        <f t="shared" si="15"/>
        <v>#DIV/0!</v>
      </c>
      <c r="AS14" s="49" t="e">
        <f t="shared" si="16"/>
        <v>#DIV/0!</v>
      </c>
      <c r="AT14" s="29"/>
      <c r="AU14" s="29"/>
      <c r="AV14" s="29" t="e">
        <f t="shared" si="17"/>
        <v>#DIV/0!</v>
      </c>
      <c r="AW14" s="49" t="e">
        <f t="shared" si="18"/>
        <v>#DIV/0!</v>
      </c>
      <c r="AX14" s="29"/>
      <c r="AY14" s="29"/>
      <c r="AZ14" s="29" t="e">
        <f t="shared" si="19"/>
        <v>#DIV/0!</v>
      </c>
      <c r="BA14" s="49" t="e">
        <f t="shared" si="20"/>
        <v>#DIV/0!</v>
      </c>
      <c r="BB14" s="29"/>
      <c r="BC14" s="29"/>
      <c r="BD14" s="29" t="e">
        <f t="shared" si="29"/>
        <v>#DIV/0!</v>
      </c>
      <c r="BE14" s="49" t="e">
        <f t="shared" si="21"/>
        <v>#DIV/0!</v>
      </c>
      <c r="BF14" s="29"/>
      <c r="BG14" s="29"/>
      <c r="BH14" s="29" t="e">
        <f t="shared" si="30"/>
        <v>#DIV/0!</v>
      </c>
      <c r="BI14" s="49" t="e">
        <f t="shared" si="22"/>
        <v>#DIV/0!</v>
      </c>
      <c r="BJ14" s="29"/>
      <c r="BK14" s="29"/>
      <c r="BL14" s="29" t="e">
        <f t="shared" si="31"/>
        <v>#DIV/0!</v>
      </c>
      <c r="BM14" s="49" t="e">
        <f t="shared" si="23"/>
        <v>#DIV/0!</v>
      </c>
      <c r="BN14" s="29"/>
      <c r="BO14" s="29"/>
      <c r="BP14" s="29" t="e">
        <f t="shared" si="32"/>
        <v>#DIV/0!</v>
      </c>
      <c r="BQ14" s="49" t="e">
        <f t="shared" si="24"/>
        <v>#DIV/0!</v>
      </c>
      <c r="BR14" s="29"/>
      <c r="BS14" s="29"/>
      <c r="BT14" s="30" t="e">
        <f t="shared" si="33"/>
        <v>#DIV/0!</v>
      </c>
      <c r="BU14" s="51" t="e">
        <f t="shared" si="25"/>
        <v>#DIV/0!</v>
      </c>
      <c r="BV14" s="29"/>
      <c r="BW14" s="29"/>
      <c r="BX14" s="29" t="e">
        <f t="shared" si="34"/>
        <v>#DIV/0!</v>
      </c>
      <c r="BY14" s="49" t="e">
        <f t="shared" si="26"/>
        <v>#DIV/0!</v>
      </c>
      <c r="BZ14" s="37"/>
      <c r="CA14" s="52" t="e">
        <f t="shared" si="1"/>
        <v>#DIV/0!</v>
      </c>
      <c r="CB14" s="53" t="e">
        <f t="shared" si="27"/>
        <v>#DIV/0!</v>
      </c>
      <c r="CC14" s="37"/>
      <c r="CD14" s="37"/>
    </row>
    <row r="15" spans="1:82" ht="31.5">
      <c r="A15" s="23" t="s">
        <v>45</v>
      </c>
      <c r="B15" s="29"/>
      <c r="C15" s="29"/>
      <c r="D15" s="29" t="e">
        <f t="shared" si="0"/>
        <v>#DIV/0!</v>
      </c>
      <c r="E15" s="49" t="e">
        <f t="shared" si="2"/>
        <v>#DIV/0!</v>
      </c>
      <c r="F15" s="29"/>
      <c r="G15" s="29"/>
      <c r="H15" s="36"/>
      <c r="I15" s="49" t="e">
        <f t="shared" si="3"/>
        <v>#DIV/0!</v>
      </c>
      <c r="J15" s="29"/>
      <c r="K15" s="29"/>
      <c r="L15" s="36" t="e">
        <f t="shared" si="28"/>
        <v>#DIV/0!</v>
      </c>
      <c r="M15" s="49" t="e">
        <f t="shared" si="4"/>
        <v>#DIV/0!</v>
      </c>
      <c r="N15" s="29"/>
      <c r="O15" s="29"/>
      <c r="P15" s="36" t="e">
        <f t="shared" si="5"/>
        <v>#DIV/0!</v>
      </c>
      <c r="Q15" s="49" t="e">
        <f t="shared" si="6"/>
        <v>#DIV/0!</v>
      </c>
      <c r="R15" s="29"/>
      <c r="S15" s="29"/>
      <c r="T15" s="36" t="e">
        <f t="shared" si="7"/>
        <v>#DIV/0!</v>
      </c>
      <c r="U15" s="49" t="e">
        <f t="shared" si="8"/>
        <v>#DIV/0!</v>
      </c>
      <c r="V15" s="29"/>
      <c r="W15" s="29"/>
      <c r="X15" s="36" t="e">
        <f t="shared" si="9"/>
        <v>#DIV/0!</v>
      </c>
      <c r="Y15" s="49" t="e">
        <f t="shared" si="10"/>
        <v>#DIV/0!</v>
      </c>
      <c r="Z15" s="29"/>
      <c r="AA15" s="29"/>
      <c r="AB15" s="36"/>
      <c r="AC15" s="49">
        <f t="shared" si="11"/>
        <v>0</v>
      </c>
      <c r="AD15" s="29"/>
      <c r="AE15" s="29"/>
      <c r="AF15" s="36"/>
      <c r="AG15" s="49">
        <f t="shared" si="12"/>
        <v>0</v>
      </c>
      <c r="AH15" s="29"/>
      <c r="AI15" s="29"/>
      <c r="AJ15" s="29"/>
      <c r="AK15" s="49" t="e">
        <f t="shared" si="13"/>
        <v>#DIV/0!</v>
      </c>
      <c r="AL15" s="29"/>
      <c r="AM15" s="29"/>
      <c r="AN15" s="29"/>
      <c r="AO15" s="49">
        <f t="shared" si="14"/>
        <v>0</v>
      </c>
      <c r="AP15" s="29"/>
      <c r="AQ15" s="29"/>
      <c r="AR15" s="30" t="e">
        <f t="shared" si="15"/>
        <v>#DIV/0!</v>
      </c>
      <c r="AS15" s="49" t="e">
        <f t="shared" si="16"/>
        <v>#DIV/0!</v>
      </c>
      <c r="AT15" s="29"/>
      <c r="AU15" s="29"/>
      <c r="AV15" s="29" t="e">
        <f t="shared" si="17"/>
        <v>#DIV/0!</v>
      </c>
      <c r="AW15" s="49" t="e">
        <f t="shared" si="18"/>
        <v>#DIV/0!</v>
      </c>
      <c r="AX15" s="29"/>
      <c r="AY15" s="29"/>
      <c r="AZ15" s="29" t="e">
        <f t="shared" si="19"/>
        <v>#DIV/0!</v>
      </c>
      <c r="BA15" s="49" t="e">
        <f t="shared" si="20"/>
        <v>#DIV/0!</v>
      </c>
      <c r="BB15" s="29"/>
      <c r="BC15" s="29"/>
      <c r="BD15" s="29" t="e">
        <f t="shared" si="29"/>
        <v>#DIV/0!</v>
      </c>
      <c r="BE15" s="49" t="e">
        <f t="shared" si="21"/>
        <v>#DIV/0!</v>
      </c>
      <c r="BF15" s="29"/>
      <c r="BG15" s="29"/>
      <c r="BH15" s="29" t="e">
        <f t="shared" si="30"/>
        <v>#DIV/0!</v>
      </c>
      <c r="BI15" s="49" t="e">
        <f t="shared" si="22"/>
        <v>#DIV/0!</v>
      </c>
      <c r="BJ15" s="29"/>
      <c r="BK15" s="29"/>
      <c r="BL15" s="29" t="e">
        <f t="shared" si="31"/>
        <v>#DIV/0!</v>
      </c>
      <c r="BM15" s="49" t="e">
        <f t="shared" si="23"/>
        <v>#DIV/0!</v>
      </c>
      <c r="BN15" s="29"/>
      <c r="BO15" s="29"/>
      <c r="BP15" s="29" t="e">
        <f t="shared" si="32"/>
        <v>#DIV/0!</v>
      </c>
      <c r="BQ15" s="49" t="e">
        <f t="shared" si="24"/>
        <v>#DIV/0!</v>
      </c>
      <c r="BR15" s="29"/>
      <c r="BS15" s="29"/>
      <c r="BT15" s="30" t="e">
        <f t="shared" si="33"/>
        <v>#DIV/0!</v>
      </c>
      <c r="BU15" s="51" t="e">
        <f t="shared" si="25"/>
        <v>#DIV/0!</v>
      </c>
      <c r="BV15" s="29"/>
      <c r="BW15" s="29"/>
      <c r="BX15" s="29" t="e">
        <f t="shared" si="34"/>
        <v>#DIV/0!</v>
      </c>
      <c r="BY15" s="49" t="e">
        <f t="shared" si="26"/>
        <v>#DIV/0!</v>
      </c>
      <c r="BZ15" s="37"/>
      <c r="CA15" s="52" t="e">
        <f t="shared" si="1"/>
        <v>#DIV/0!</v>
      </c>
      <c r="CB15" s="53" t="e">
        <f t="shared" si="27"/>
        <v>#DIV/0!</v>
      </c>
      <c r="CC15" s="37"/>
      <c r="CD15" s="37"/>
    </row>
    <row r="16" spans="1:82" ht="31.5">
      <c r="A16" s="23" t="s">
        <v>46</v>
      </c>
      <c r="B16" s="30"/>
      <c r="C16" s="30"/>
      <c r="D16" s="29" t="e">
        <f t="shared" si="0"/>
        <v>#DIV/0!</v>
      </c>
      <c r="E16" s="49" t="e">
        <f t="shared" si="2"/>
        <v>#DIV/0!</v>
      </c>
      <c r="F16" s="29"/>
      <c r="G16" s="29"/>
      <c r="H16" s="36"/>
      <c r="I16" s="49" t="e">
        <f t="shared" si="3"/>
        <v>#DIV/0!</v>
      </c>
      <c r="J16" s="29"/>
      <c r="K16" s="29"/>
      <c r="L16" s="36" t="e">
        <f t="shared" si="28"/>
        <v>#DIV/0!</v>
      </c>
      <c r="M16" s="49" t="e">
        <f t="shared" si="4"/>
        <v>#DIV/0!</v>
      </c>
      <c r="N16" s="29"/>
      <c r="O16" s="29"/>
      <c r="P16" s="36" t="e">
        <f t="shared" si="5"/>
        <v>#DIV/0!</v>
      </c>
      <c r="Q16" s="49" t="e">
        <f t="shared" si="6"/>
        <v>#DIV/0!</v>
      </c>
      <c r="R16" s="29"/>
      <c r="S16" s="29"/>
      <c r="T16" s="36" t="e">
        <f t="shared" si="7"/>
        <v>#DIV/0!</v>
      </c>
      <c r="U16" s="49" t="e">
        <f t="shared" si="8"/>
        <v>#DIV/0!</v>
      </c>
      <c r="V16" s="29"/>
      <c r="W16" s="29"/>
      <c r="X16" s="36" t="e">
        <f t="shared" si="9"/>
        <v>#DIV/0!</v>
      </c>
      <c r="Y16" s="49" t="e">
        <f t="shared" si="10"/>
        <v>#DIV/0!</v>
      </c>
      <c r="Z16" s="29"/>
      <c r="AA16" s="29"/>
      <c r="AB16" s="36"/>
      <c r="AC16" s="49">
        <f t="shared" si="11"/>
        <v>0</v>
      </c>
      <c r="AD16" s="29"/>
      <c r="AE16" s="29"/>
      <c r="AF16" s="36"/>
      <c r="AG16" s="49">
        <f t="shared" si="12"/>
        <v>0</v>
      </c>
      <c r="AH16" s="29"/>
      <c r="AI16" s="29"/>
      <c r="AJ16" s="29"/>
      <c r="AK16" s="49" t="e">
        <f t="shared" si="13"/>
        <v>#DIV/0!</v>
      </c>
      <c r="AL16" s="29"/>
      <c r="AM16" s="29"/>
      <c r="AN16" s="29"/>
      <c r="AO16" s="49">
        <f t="shared" si="14"/>
        <v>0</v>
      </c>
      <c r="AP16" s="29"/>
      <c r="AQ16" s="29"/>
      <c r="AR16" s="30" t="e">
        <f t="shared" si="15"/>
        <v>#DIV/0!</v>
      </c>
      <c r="AS16" s="49" t="e">
        <f t="shared" si="16"/>
        <v>#DIV/0!</v>
      </c>
      <c r="AT16" s="29"/>
      <c r="AU16" s="29"/>
      <c r="AV16" s="29" t="e">
        <f t="shared" si="17"/>
        <v>#DIV/0!</v>
      </c>
      <c r="AW16" s="49" t="e">
        <f t="shared" si="18"/>
        <v>#DIV/0!</v>
      </c>
      <c r="AX16" s="29"/>
      <c r="AY16" s="29"/>
      <c r="AZ16" s="29" t="e">
        <f t="shared" si="19"/>
        <v>#DIV/0!</v>
      </c>
      <c r="BA16" s="49" t="e">
        <f t="shared" si="20"/>
        <v>#DIV/0!</v>
      </c>
      <c r="BB16" s="29"/>
      <c r="BC16" s="29"/>
      <c r="BD16" s="29" t="e">
        <f t="shared" si="29"/>
        <v>#DIV/0!</v>
      </c>
      <c r="BE16" s="49" t="e">
        <f t="shared" si="21"/>
        <v>#DIV/0!</v>
      </c>
      <c r="BF16" s="29"/>
      <c r="BG16" s="29"/>
      <c r="BH16" s="29" t="e">
        <f t="shared" si="30"/>
        <v>#DIV/0!</v>
      </c>
      <c r="BI16" s="49" t="e">
        <f t="shared" si="22"/>
        <v>#DIV/0!</v>
      </c>
      <c r="BJ16" s="29"/>
      <c r="BK16" s="29"/>
      <c r="BL16" s="29" t="e">
        <f t="shared" si="31"/>
        <v>#DIV/0!</v>
      </c>
      <c r="BM16" s="49" t="e">
        <f t="shared" si="23"/>
        <v>#DIV/0!</v>
      </c>
      <c r="BN16" s="29"/>
      <c r="BO16" s="29"/>
      <c r="BP16" s="29" t="e">
        <f t="shared" si="32"/>
        <v>#DIV/0!</v>
      </c>
      <c r="BQ16" s="49" t="e">
        <f t="shared" si="24"/>
        <v>#DIV/0!</v>
      </c>
      <c r="BR16" s="29"/>
      <c r="BS16" s="29"/>
      <c r="BT16" s="30" t="e">
        <f t="shared" si="33"/>
        <v>#DIV/0!</v>
      </c>
      <c r="BU16" s="51" t="e">
        <f t="shared" si="25"/>
        <v>#DIV/0!</v>
      </c>
      <c r="BV16" s="29"/>
      <c r="BW16" s="29"/>
      <c r="BX16" s="29" t="e">
        <f t="shared" si="34"/>
        <v>#DIV/0!</v>
      </c>
      <c r="BY16" s="49" t="e">
        <f t="shared" si="26"/>
        <v>#DIV/0!</v>
      </c>
      <c r="BZ16" s="37"/>
      <c r="CA16" s="52" t="e">
        <f t="shared" si="1"/>
        <v>#DIV/0!</v>
      </c>
      <c r="CB16" s="53" t="e">
        <f t="shared" si="27"/>
        <v>#DIV/0!</v>
      </c>
      <c r="CC16" s="37"/>
      <c r="CD16" s="37"/>
    </row>
    <row r="17" spans="1:82" ht="15.75">
      <c r="A17" s="23" t="s">
        <v>47</v>
      </c>
      <c r="B17" s="29"/>
      <c r="C17" s="29"/>
      <c r="D17" s="29" t="e">
        <f t="shared" si="0"/>
        <v>#DIV/0!</v>
      </c>
      <c r="E17" s="49" t="e">
        <f t="shared" si="2"/>
        <v>#DIV/0!</v>
      </c>
      <c r="F17" s="29"/>
      <c r="G17" s="29"/>
      <c r="H17" s="36"/>
      <c r="I17" s="49" t="e">
        <f t="shared" si="3"/>
        <v>#DIV/0!</v>
      </c>
      <c r="J17" s="29"/>
      <c r="K17" s="29"/>
      <c r="L17" s="36" t="e">
        <f t="shared" si="28"/>
        <v>#DIV/0!</v>
      </c>
      <c r="M17" s="49" t="e">
        <f t="shared" si="4"/>
        <v>#DIV/0!</v>
      </c>
      <c r="N17" s="29"/>
      <c r="O17" s="29"/>
      <c r="P17" s="36" t="e">
        <f t="shared" si="5"/>
        <v>#DIV/0!</v>
      </c>
      <c r="Q17" s="49" t="e">
        <f t="shared" si="6"/>
        <v>#DIV/0!</v>
      </c>
      <c r="R17" s="29"/>
      <c r="S17" s="29"/>
      <c r="T17" s="36" t="e">
        <f t="shared" si="7"/>
        <v>#DIV/0!</v>
      </c>
      <c r="U17" s="49" t="e">
        <f t="shared" si="8"/>
        <v>#DIV/0!</v>
      </c>
      <c r="V17" s="29"/>
      <c r="W17" s="29"/>
      <c r="X17" s="36" t="e">
        <f t="shared" si="9"/>
        <v>#DIV/0!</v>
      </c>
      <c r="Y17" s="49" t="e">
        <f t="shared" si="10"/>
        <v>#DIV/0!</v>
      </c>
      <c r="Z17" s="29"/>
      <c r="AA17" s="29"/>
      <c r="AB17" s="36"/>
      <c r="AC17" s="49">
        <f t="shared" si="11"/>
        <v>0</v>
      </c>
      <c r="AD17" s="29"/>
      <c r="AE17" s="29"/>
      <c r="AF17" s="36"/>
      <c r="AG17" s="49">
        <f t="shared" si="12"/>
        <v>0</v>
      </c>
      <c r="AH17" s="29"/>
      <c r="AI17" s="29"/>
      <c r="AJ17" s="29"/>
      <c r="AK17" s="49" t="e">
        <f t="shared" si="13"/>
        <v>#DIV/0!</v>
      </c>
      <c r="AL17" s="29"/>
      <c r="AM17" s="29"/>
      <c r="AN17" s="29"/>
      <c r="AO17" s="49">
        <f t="shared" si="14"/>
        <v>0</v>
      </c>
      <c r="AP17" s="29"/>
      <c r="AQ17" s="29"/>
      <c r="AR17" s="30" t="e">
        <f t="shared" si="15"/>
        <v>#DIV/0!</v>
      </c>
      <c r="AS17" s="49" t="e">
        <f t="shared" si="16"/>
        <v>#DIV/0!</v>
      </c>
      <c r="AT17" s="29"/>
      <c r="AU17" s="29"/>
      <c r="AV17" s="29" t="e">
        <f t="shared" si="17"/>
        <v>#DIV/0!</v>
      </c>
      <c r="AW17" s="49" t="e">
        <f t="shared" si="18"/>
        <v>#DIV/0!</v>
      </c>
      <c r="AX17" s="29"/>
      <c r="AY17" s="29"/>
      <c r="AZ17" s="29" t="e">
        <f t="shared" si="19"/>
        <v>#DIV/0!</v>
      </c>
      <c r="BA17" s="49" t="e">
        <f t="shared" si="20"/>
        <v>#DIV/0!</v>
      </c>
      <c r="BB17" s="29"/>
      <c r="BC17" s="29"/>
      <c r="BD17" s="29" t="e">
        <f t="shared" si="29"/>
        <v>#DIV/0!</v>
      </c>
      <c r="BE17" s="49" t="e">
        <f t="shared" si="21"/>
        <v>#DIV/0!</v>
      </c>
      <c r="BF17" s="29"/>
      <c r="BG17" s="29"/>
      <c r="BH17" s="29" t="e">
        <f t="shared" si="30"/>
        <v>#DIV/0!</v>
      </c>
      <c r="BI17" s="49" t="e">
        <f t="shared" si="22"/>
        <v>#DIV/0!</v>
      </c>
      <c r="BJ17" s="29"/>
      <c r="BK17" s="29"/>
      <c r="BL17" s="29" t="e">
        <f t="shared" si="31"/>
        <v>#DIV/0!</v>
      </c>
      <c r="BM17" s="49" t="e">
        <f t="shared" si="23"/>
        <v>#DIV/0!</v>
      </c>
      <c r="BN17" s="29"/>
      <c r="BO17" s="29"/>
      <c r="BP17" s="29" t="e">
        <f t="shared" si="32"/>
        <v>#DIV/0!</v>
      </c>
      <c r="BQ17" s="49" t="e">
        <f t="shared" si="24"/>
        <v>#DIV/0!</v>
      </c>
      <c r="BR17" s="29"/>
      <c r="BS17" s="29"/>
      <c r="BT17" s="30" t="e">
        <f t="shared" si="33"/>
        <v>#DIV/0!</v>
      </c>
      <c r="BU17" s="51" t="e">
        <f t="shared" si="25"/>
        <v>#DIV/0!</v>
      </c>
      <c r="BV17" s="29"/>
      <c r="BW17" s="29"/>
      <c r="BX17" s="29" t="e">
        <f t="shared" si="34"/>
        <v>#DIV/0!</v>
      </c>
      <c r="BY17" s="49" t="e">
        <f t="shared" si="26"/>
        <v>#DIV/0!</v>
      </c>
      <c r="BZ17" s="37"/>
      <c r="CA17" s="52" t="e">
        <f t="shared" si="1"/>
        <v>#DIV/0!</v>
      </c>
      <c r="CB17" s="53" t="e">
        <f t="shared" si="27"/>
        <v>#DIV/0!</v>
      </c>
      <c r="CC17" s="37"/>
      <c r="CD17" s="37"/>
    </row>
    <row r="18" spans="1:82" ht="31.5">
      <c r="A18" s="23" t="s">
        <v>48</v>
      </c>
      <c r="B18" s="29"/>
      <c r="C18" s="29"/>
      <c r="D18" s="29" t="e">
        <f t="shared" si="0"/>
        <v>#DIV/0!</v>
      </c>
      <c r="E18" s="49" t="e">
        <f t="shared" si="2"/>
        <v>#DIV/0!</v>
      </c>
      <c r="F18" s="29"/>
      <c r="G18" s="29"/>
      <c r="H18" s="36"/>
      <c r="I18" s="49" t="e">
        <f t="shared" si="3"/>
        <v>#DIV/0!</v>
      </c>
      <c r="J18" s="29"/>
      <c r="K18" s="29"/>
      <c r="L18" s="36" t="e">
        <f t="shared" si="28"/>
        <v>#DIV/0!</v>
      </c>
      <c r="M18" s="49" t="e">
        <f t="shared" si="4"/>
        <v>#DIV/0!</v>
      </c>
      <c r="N18" s="29"/>
      <c r="O18" s="29"/>
      <c r="P18" s="36" t="e">
        <f t="shared" si="5"/>
        <v>#DIV/0!</v>
      </c>
      <c r="Q18" s="49" t="e">
        <f t="shared" si="6"/>
        <v>#DIV/0!</v>
      </c>
      <c r="R18" s="29"/>
      <c r="S18" s="29"/>
      <c r="T18" s="36" t="e">
        <f t="shared" si="7"/>
        <v>#DIV/0!</v>
      </c>
      <c r="U18" s="49" t="e">
        <f t="shared" si="8"/>
        <v>#DIV/0!</v>
      </c>
      <c r="V18" s="29"/>
      <c r="W18" s="29"/>
      <c r="X18" s="36" t="e">
        <f t="shared" si="9"/>
        <v>#DIV/0!</v>
      </c>
      <c r="Y18" s="49" t="e">
        <f t="shared" si="10"/>
        <v>#DIV/0!</v>
      </c>
      <c r="Z18" s="29"/>
      <c r="AA18" s="29"/>
      <c r="AB18" s="36"/>
      <c r="AC18" s="49">
        <f t="shared" si="11"/>
        <v>0</v>
      </c>
      <c r="AD18" s="29"/>
      <c r="AE18" s="29"/>
      <c r="AF18" s="36"/>
      <c r="AG18" s="49">
        <f t="shared" si="12"/>
        <v>0</v>
      </c>
      <c r="AH18" s="29"/>
      <c r="AI18" s="29"/>
      <c r="AJ18" s="29"/>
      <c r="AK18" s="49" t="e">
        <f t="shared" si="13"/>
        <v>#DIV/0!</v>
      </c>
      <c r="AL18" s="29"/>
      <c r="AM18" s="29"/>
      <c r="AN18" s="29"/>
      <c r="AO18" s="49">
        <f t="shared" si="14"/>
        <v>0</v>
      </c>
      <c r="AP18" s="29"/>
      <c r="AQ18" s="29"/>
      <c r="AR18" s="30" t="e">
        <f t="shared" si="15"/>
        <v>#DIV/0!</v>
      </c>
      <c r="AS18" s="49" t="e">
        <f t="shared" si="16"/>
        <v>#DIV/0!</v>
      </c>
      <c r="AT18" s="29"/>
      <c r="AU18" s="29"/>
      <c r="AV18" s="29" t="e">
        <f t="shared" si="17"/>
        <v>#DIV/0!</v>
      </c>
      <c r="AW18" s="49" t="e">
        <f t="shared" si="18"/>
        <v>#DIV/0!</v>
      </c>
      <c r="AX18" s="29"/>
      <c r="AY18" s="29"/>
      <c r="AZ18" s="29" t="e">
        <f t="shared" si="19"/>
        <v>#DIV/0!</v>
      </c>
      <c r="BA18" s="49" t="e">
        <f t="shared" si="20"/>
        <v>#DIV/0!</v>
      </c>
      <c r="BB18" s="29"/>
      <c r="BC18" s="29"/>
      <c r="BD18" s="29" t="e">
        <f t="shared" si="29"/>
        <v>#DIV/0!</v>
      </c>
      <c r="BE18" s="49" t="e">
        <f t="shared" si="21"/>
        <v>#DIV/0!</v>
      </c>
      <c r="BF18" s="29"/>
      <c r="BG18" s="29"/>
      <c r="BH18" s="29" t="e">
        <f t="shared" si="30"/>
        <v>#DIV/0!</v>
      </c>
      <c r="BI18" s="49" t="e">
        <f t="shared" si="22"/>
        <v>#DIV/0!</v>
      </c>
      <c r="BJ18" s="29"/>
      <c r="BK18" s="29"/>
      <c r="BL18" s="29" t="e">
        <f t="shared" si="31"/>
        <v>#DIV/0!</v>
      </c>
      <c r="BM18" s="49" t="e">
        <f t="shared" si="23"/>
        <v>#DIV/0!</v>
      </c>
      <c r="BN18" s="29"/>
      <c r="BO18" s="29"/>
      <c r="BP18" s="29" t="e">
        <f t="shared" si="32"/>
        <v>#DIV/0!</v>
      </c>
      <c r="BQ18" s="49" t="e">
        <f t="shared" si="24"/>
        <v>#DIV/0!</v>
      </c>
      <c r="BR18" s="29"/>
      <c r="BS18" s="29"/>
      <c r="BT18" s="30" t="e">
        <f t="shared" si="33"/>
        <v>#DIV/0!</v>
      </c>
      <c r="BU18" s="51" t="e">
        <f t="shared" si="25"/>
        <v>#DIV/0!</v>
      </c>
      <c r="BV18" s="29"/>
      <c r="BW18" s="29"/>
      <c r="BX18" s="29" t="e">
        <f t="shared" si="34"/>
        <v>#DIV/0!</v>
      </c>
      <c r="BY18" s="49" t="e">
        <f t="shared" si="26"/>
        <v>#DIV/0!</v>
      </c>
      <c r="BZ18" s="37"/>
      <c r="CA18" s="52" t="e">
        <f t="shared" si="1"/>
        <v>#DIV/0!</v>
      </c>
      <c r="CB18" s="53" t="e">
        <f t="shared" si="27"/>
        <v>#DIV/0!</v>
      </c>
      <c r="CC18" s="37"/>
      <c r="CD18" s="37"/>
    </row>
    <row r="19" spans="1:82" s="78" customFormat="1" ht="15.75">
      <c r="A19" s="80" t="s">
        <v>142</v>
      </c>
      <c r="B19" s="81">
        <v>8389905</v>
      </c>
      <c r="C19" s="81">
        <v>10227965</v>
      </c>
      <c r="D19" s="63">
        <f t="shared" si="0"/>
        <v>121.90799538254605</v>
      </c>
      <c r="E19" s="64">
        <f t="shared" si="2"/>
        <v>1</v>
      </c>
      <c r="F19" s="82">
        <v>8808300</v>
      </c>
      <c r="G19" s="58">
        <v>9271000</v>
      </c>
      <c r="H19" s="83"/>
      <c r="I19" s="62"/>
      <c r="J19" s="58"/>
      <c r="K19" s="58">
        <v>7368000</v>
      </c>
      <c r="L19" s="63">
        <f t="shared" si="28"/>
        <v>79.47362744040556</v>
      </c>
      <c r="M19" s="64"/>
      <c r="N19" s="58">
        <v>246285</v>
      </c>
      <c r="O19" s="84">
        <v>254206</v>
      </c>
      <c r="P19" s="83">
        <f t="shared" si="5"/>
        <v>103.21619262236838</v>
      </c>
      <c r="Q19" s="62"/>
      <c r="R19" s="58">
        <v>626984</v>
      </c>
      <c r="S19" s="84">
        <v>635240</v>
      </c>
      <c r="T19" s="83">
        <f t="shared" si="7"/>
        <v>101.31678001352506</v>
      </c>
      <c r="U19" s="62"/>
      <c r="V19" s="58">
        <v>136247</v>
      </c>
      <c r="W19" s="58">
        <v>140458</v>
      </c>
      <c r="X19" s="83">
        <f t="shared" si="9"/>
        <v>103.09071025417073</v>
      </c>
      <c r="Y19" s="62"/>
      <c r="Z19" s="85">
        <v>17452902</v>
      </c>
      <c r="AA19" s="85">
        <v>20040965.4</v>
      </c>
      <c r="AB19" s="83">
        <v>105.8</v>
      </c>
      <c r="AC19" s="62"/>
      <c r="AD19" s="86">
        <v>7276303</v>
      </c>
      <c r="AE19" s="87">
        <v>8244602</v>
      </c>
      <c r="AF19" s="88">
        <v>114.16</v>
      </c>
      <c r="AG19" s="62"/>
      <c r="AH19" s="58"/>
      <c r="AI19" s="89">
        <v>4146876</v>
      </c>
      <c r="AJ19" s="58"/>
      <c r="AK19" s="62"/>
      <c r="AL19" s="58">
        <v>1126749.6</v>
      </c>
      <c r="AM19" s="58">
        <v>2355152.6</v>
      </c>
      <c r="AN19" s="58">
        <v>220</v>
      </c>
      <c r="AO19" s="62"/>
      <c r="AP19" s="58">
        <v>2.41</v>
      </c>
      <c r="AQ19" s="58">
        <v>2.57</v>
      </c>
      <c r="AR19" s="102">
        <f t="shared" si="15"/>
        <v>106.63900414937757</v>
      </c>
      <c r="AS19" s="62"/>
      <c r="AT19" s="58">
        <v>23216.1</v>
      </c>
      <c r="AU19" s="58">
        <v>25251.2</v>
      </c>
      <c r="AV19" s="59">
        <f t="shared" si="17"/>
        <v>108.76589952662161</v>
      </c>
      <c r="AW19" s="62"/>
      <c r="AX19" s="58"/>
      <c r="AY19" s="58"/>
      <c r="AZ19" s="59" t="e">
        <f t="shared" si="19"/>
        <v>#DIV/0!</v>
      </c>
      <c r="BA19" s="62"/>
      <c r="BB19" s="58"/>
      <c r="BC19" s="58"/>
      <c r="BD19" s="59" t="e">
        <f t="shared" si="29"/>
        <v>#DIV/0!</v>
      </c>
      <c r="BE19" s="62"/>
      <c r="BF19" s="58"/>
      <c r="BG19" s="58">
        <v>5191487.8</v>
      </c>
      <c r="BH19" s="59" t="e">
        <f t="shared" si="30"/>
        <v>#DIV/0!</v>
      </c>
      <c r="BI19" s="62"/>
      <c r="BJ19" s="58">
        <v>77363</v>
      </c>
      <c r="BK19" s="58"/>
      <c r="BL19" s="59">
        <f t="shared" si="31"/>
        <v>0</v>
      </c>
      <c r="BM19" s="62"/>
      <c r="BN19" s="58">
        <v>4427</v>
      </c>
      <c r="BO19" s="58">
        <v>4447</v>
      </c>
      <c r="BP19" s="59">
        <f t="shared" si="32"/>
        <v>100.45177320984865</v>
      </c>
      <c r="BQ19" s="62"/>
      <c r="BR19" s="58">
        <v>464</v>
      </c>
      <c r="BS19" s="58">
        <v>482</v>
      </c>
      <c r="BT19" s="90">
        <f t="shared" si="33"/>
        <v>103.87931034482759</v>
      </c>
      <c r="BU19" s="91">
        <f>BT$19/BT19</f>
        <v>1</v>
      </c>
      <c r="BV19" s="58">
        <v>89676</v>
      </c>
      <c r="BW19" s="58">
        <v>100400</v>
      </c>
      <c r="BX19" s="63">
        <f t="shared" si="34"/>
        <v>111.95860653909631</v>
      </c>
      <c r="BY19" s="62"/>
      <c r="BZ19" s="92"/>
      <c r="CA19" s="93"/>
      <c r="CB19" s="93"/>
      <c r="CC19" s="92"/>
      <c r="CD19" s="92"/>
    </row>
    <row r="20" spans="1:28" s="78" customFormat="1" ht="15.75">
      <c r="A20" s="77"/>
      <c r="H20" s="79"/>
      <c r="L20" s="79"/>
      <c r="P20" s="79"/>
      <c r="T20" s="79"/>
      <c r="AB20" s="79"/>
    </row>
    <row r="23" ht="18.75">
      <c r="A23" s="98" t="s">
        <v>199</v>
      </c>
    </row>
    <row r="24" ht="8.25" customHeight="1"/>
    <row r="25" ht="15.75">
      <c r="A25" s="95"/>
    </row>
    <row r="26" spans="2:76" ht="15.75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</row>
    <row r="27" spans="1:76" ht="87.75" customHeight="1">
      <c r="A27" s="99" t="s">
        <v>200</v>
      </c>
      <c r="B27" s="120" t="s">
        <v>203</v>
      </c>
      <c r="C27" s="120"/>
      <c r="D27" s="120"/>
      <c r="E27" s="94"/>
      <c r="F27" s="123" t="s">
        <v>202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5"/>
      <c r="Y27" s="94"/>
      <c r="Z27" s="120" t="s">
        <v>203</v>
      </c>
      <c r="AA27" s="120"/>
      <c r="AB27" s="120"/>
      <c r="AC27" s="94"/>
      <c r="AD27" s="120" t="s">
        <v>203</v>
      </c>
      <c r="AE27" s="120"/>
      <c r="AF27" s="120"/>
      <c r="AG27" s="94"/>
      <c r="AH27" s="120" t="s">
        <v>203</v>
      </c>
      <c r="AI27" s="120"/>
      <c r="AJ27" s="120"/>
      <c r="AK27" s="94"/>
      <c r="AL27" s="120" t="s">
        <v>204</v>
      </c>
      <c r="AM27" s="120"/>
      <c r="AN27" s="120"/>
      <c r="AO27" s="94"/>
      <c r="AP27" s="120" t="s">
        <v>205</v>
      </c>
      <c r="AQ27" s="120"/>
      <c r="AR27" s="120"/>
      <c r="AS27" s="94"/>
      <c r="AT27" s="120" t="s">
        <v>203</v>
      </c>
      <c r="AU27" s="120"/>
      <c r="AV27" s="120"/>
      <c r="AW27" s="94"/>
      <c r="AX27" s="120" t="s">
        <v>206</v>
      </c>
      <c r="AY27" s="120"/>
      <c r="AZ27" s="120"/>
      <c r="BA27" s="94"/>
      <c r="BB27" s="120" t="s">
        <v>203</v>
      </c>
      <c r="BC27" s="120"/>
      <c r="BD27" s="120"/>
      <c r="BE27" s="94"/>
      <c r="BF27" s="120" t="s">
        <v>203</v>
      </c>
      <c r="BG27" s="120"/>
      <c r="BH27" s="120"/>
      <c r="BI27" s="94"/>
      <c r="BJ27" s="123" t="s">
        <v>203</v>
      </c>
      <c r="BK27" s="124"/>
      <c r="BL27" s="124"/>
      <c r="BM27" s="124"/>
      <c r="BN27" s="124"/>
      <c r="BO27" s="124"/>
      <c r="BP27" s="124"/>
      <c r="BQ27" s="124"/>
      <c r="BR27" s="124"/>
      <c r="BS27" s="124"/>
      <c r="BT27" s="125"/>
      <c r="BU27" s="94"/>
      <c r="BV27" s="120" t="s">
        <v>204</v>
      </c>
      <c r="BW27" s="120"/>
      <c r="BX27" s="120"/>
    </row>
    <row r="28" spans="1:76" ht="15.7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</row>
    <row r="29" spans="1:76" s="110" customFormat="1" ht="86.25" customHeight="1">
      <c r="A29" s="108" t="s">
        <v>201</v>
      </c>
      <c r="B29" s="121" t="s">
        <v>210</v>
      </c>
      <c r="C29" s="121"/>
      <c r="D29" s="121"/>
      <c r="E29" s="109"/>
      <c r="F29" s="126" t="s">
        <v>210</v>
      </c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8"/>
      <c r="Y29" s="109"/>
      <c r="Z29" s="121" t="s">
        <v>211</v>
      </c>
      <c r="AA29" s="121"/>
      <c r="AB29" s="121"/>
      <c r="AC29" s="109"/>
      <c r="AD29" s="121" t="s">
        <v>212</v>
      </c>
      <c r="AE29" s="121"/>
      <c r="AF29" s="121"/>
      <c r="AG29" s="109"/>
      <c r="AH29" s="121" t="s">
        <v>213</v>
      </c>
      <c r="AI29" s="121"/>
      <c r="AJ29" s="121"/>
      <c r="AK29" s="109"/>
      <c r="AL29" s="121" t="s">
        <v>214</v>
      </c>
      <c r="AM29" s="121"/>
      <c r="AN29" s="121"/>
      <c r="AO29" s="109"/>
      <c r="AP29" s="121" t="s">
        <v>215</v>
      </c>
      <c r="AQ29" s="121"/>
      <c r="AR29" s="121"/>
      <c r="AS29" s="109"/>
      <c r="AT29" s="121" t="s">
        <v>215</v>
      </c>
      <c r="AU29" s="121"/>
      <c r="AV29" s="121"/>
      <c r="AW29" s="109"/>
      <c r="AX29" s="121" t="s">
        <v>218</v>
      </c>
      <c r="AY29" s="121"/>
      <c r="AZ29" s="121"/>
      <c r="BA29" s="109"/>
      <c r="BB29" s="121" t="s">
        <v>216</v>
      </c>
      <c r="BC29" s="121"/>
      <c r="BD29" s="121"/>
      <c r="BE29" s="109"/>
      <c r="BF29" s="121" t="s">
        <v>216</v>
      </c>
      <c r="BG29" s="121"/>
      <c r="BH29" s="121"/>
      <c r="BI29" s="109"/>
      <c r="BJ29" s="126" t="s">
        <v>217</v>
      </c>
      <c r="BK29" s="129"/>
      <c r="BL29" s="129"/>
      <c r="BM29" s="129"/>
      <c r="BN29" s="129"/>
      <c r="BO29" s="129"/>
      <c r="BP29" s="129"/>
      <c r="BQ29" s="129"/>
      <c r="BR29" s="129"/>
      <c r="BS29" s="129"/>
      <c r="BT29" s="130"/>
      <c r="BU29" s="109"/>
      <c r="BV29" s="121" t="s">
        <v>214</v>
      </c>
      <c r="BW29" s="121"/>
      <c r="BX29" s="121"/>
    </row>
  </sheetData>
  <sheetProtection password="CE28" sheet="1" formatCells="0" formatColumns="0" formatRows="0"/>
  <protectedRanges>
    <protectedRange password="CE28" sqref="B8:C18 F8:H18 J8:K19" name="Диапазон1"/>
  </protectedRanges>
  <mergeCells count="47">
    <mergeCell ref="B2:V2"/>
    <mergeCell ref="BV29:BX29"/>
    <mergeCell ref="F27:X27"/>
    <mergeCell ref="F29:X29"/>
    <mergeCell ref="BJ27:BT27"/>
    <mergeCell ref="BJ29:BT29"/>
    <mergeCell ref="AX29:AZ29"/>
    <mergeCell ref="BB29:BD29"/>
    <mergeCell ref="BF29:BH29"/>
    <mergeCell ref="AH29:AJ29"/>
    <mergeCell ref="AL29:AN29"/>
    <mergeCell ref="AP29:AR29"/>
    <mergeCell ref="AT29:AV29"/>
    <mergeCell ref="Z29:AB29"/>
    <mergeCell ref="AD29:AF29"/>
    <mergeCell ref="B29:D29"/>
    <mergeCell ref="BV27:BX27"/>
    <mergeCell ref="AT27:AV27"/>
    <mergeCell ref="AX27:AZ27"/>
    <mergeCell ref="BB27:BD27"/>
    <mergeCell ref="BF27:BH27"/>
    <mergeCell ref="AD27:AF27"/>
    <mergeCell ref="AH27:AJ27"/>
    <mergeCell ref="AL27:AN27"/>
    <mergeCell ref="AP27:AR27"/>
    <mergeCell ref="AP5:AS5"/>
    <mergeCell ref="AT5:AW5"/>
    <mergeCell ref="AD5:AG5"/>
    <mergeCell ref="B27:D27"/>
    <mergeCell ref="Z27:AB27"/>
    <mergeCell ref="AH5:AK5"/>
    <mergeCell ref="AL5:AO5"/>
    <mergeCell ref="A5:A6"/>
    <mergeCell ref="B5:E5"/>
    <mergeCell ref="F5:I5"/>
    <mergeCell ref="Z5:AC5"/>
    <mergeCell ref="J5:M5"/>
    <mergeCell ref="N5:Q5"/>
    <mergeCell ref="R5:U5"/>
    <mergeCell ref="V5:Y5"/>
    <mergeCell ref="BR5:BU5"/>
    <mergeCell ref="BN5:BQ5"/>
    <mergeCell ref="BV5:BY5"/>
    <mergeCell ref="AX5:BA5"/>
    <mergeCell ref="BB5:BE5"/>
    <mergeCell ref="BF5:BI5"/>
    <mergeCell ref="BJ5:BM5"/>
  </mergeCells>
  <printOptions/>
  <pageMargins left="0.7" right="0.28" top="0.75" bottom="0.75" header="0.3" footer="0.3"/>
  <pageSetup fitToWidth="3" horizontalDpi="600" verticalDpi="600" orientation="landscape" paperSize="9" scale="49" r:id="rId1"/>
  <colBreaks count="2" manualBreakCount="2">
    <brk id="29" max="29" man="1"/>
    <brk id="6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BD27"/>
  <sheetViews>
    <sheetView view="pageBreakPreview" zoomScaleNormal="85" zoomScaleSheetLayoutView="100" zoomScalePageLayoutView="0" workbookViewId="0" topLeftCell="A1">
      <pane xSplit="2" ySplit="6" topLeftCell="D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O8" sqref="AO8"/>
    </sheetView>
  </sheetViews>
  <sheetFormatPr defaultColWidth="9.00390625" defaultRowHeight="12.75"/>
  <cols>
    <col min="1" max="1" width="3.625" style="20" customWidth="1"/>
    <col min="2" max="2" width="33.75390625" style="20" customWidth="1"/>
    <col min="3" max="3" width="10.00390625" style="20" customWidth="1"/>
    <col min="4" max="6" width="13.375" style="20" customWidth="1"/>
    <col min="7" max="7" width="13.375" style="26" hidden="1" customWidth="1"/>
    <col min="8" max="8" width="9.875" style="20" bestFit="1" customWidth="1"/>
    <col min="9" max="9" width="12.00390625" style="20" bestFit="1" customWidth="1"/>
    <col min="10" max="10" width="11.375" style="26" hidden="1" customWidth="1"/>
    <col min="11" max="12" width="11.375" style="20" customWidth="1"/>
    <col min="13" max="13" width="11.375" style="26" hidden="1" customWidth="1"/>
    <col min="14" max="14" width="10.75390625" style="20" customWidth="1"/>
    <col min="15" max="15" width="14.125" style="20" bestFit="1" customWidth="1"/>
    <col min="16" max="16" width="10.00390625" style="26" hidden="1" customWidth="1"/>
    <col min="17" max="18" width="10.00390625" style="20" customWidth="1"/>
    <col min="19" max="19" width="10.00390625" style="26" hidden="1" customWidth="1"/>
    <col min="20" max="20" width="9.125" style="20" customWidth="1"/>
    <col min="21" max="21" width="10.75390625" style="20" customWidth="1"/>
    <col min="22" max="22" width="9.125" style="26" hidden="1" customWidth="1"/>
    <col min="23" max="23" width="19.00390625" style="20" customWidth="1"/>
    <col min="24" max="24" width="8.125" style="26" hidden="1" customWidth="1"/>
    <col min="25" max="26" width="9.125" style="20" customWidth="1"/>
    <col min="27" max="27" width="9.75390625" style="26" hidden="1" customWidth="1"/>
    <col min="28" max="29" width="9.125" style="20" customWidth="1"/>
    <col min="30" max="30" width="0" style="26" hidden="1" customWidth="1"/>
    <col min="31" max="31" width="11.25390625" style="20" customWidth="1"/>
    <col min="32" max="32" width="11.125" style="20" customWidth="1"/>
    <col min="33" max="33" width="0" style="26" hidden="1" customWidth="1"/>
    <col min="34" max="35" width="9.125" style="20" customWidth="1"/>
    <col min="36" max="36" width="0" style="26" hidden="1" customWidth="1"/>
    <col min="37" max="38" width="9.125" style="20" customWidth="1"/>
    <col min="39" max="39" width="10.00390625" style="26" hidden="1" customWidth="1"/>
    <col min="40" max="40" width="9.125" style="20" customWidth="1"/>
    <col min="41" max="41" width="10.00390625" style="20" customWidth="1"/>
    <col min="42" max="42" width="0" style="26" hidden="1" customWidth="1"/>
    <col min="43" max="43" width="9.125" style="20" customWidth="1"/>
    <col min="44" max="44" width="11.25390625" style="20" customWidth="1"/>
    <col min="45" max="45" width="0" style="26" hidden="1" customWidth="1"/>
    <col min="46" max="46" width="10.00390625" style="20" customWidth="1"/>
    <col min="47" max="47" width="12.375" style="20" customWidth="1"/>
    <col min="48" max="48" width="9.75390625" style="20" bestFit="1" customWidth="1"/>
    <col min="49" max="49" width="0" style="26" hidden="1" customWidth="1"/>
    <col min="50" max="50" width="10.875" style="20" customWidth="1"/>
    <col min="51" max="51" width="10.125" style="20" customWidth="1"/>
    <col min="52" max="52" width="12.25390625" style="20" customWidth="1"/>
    <col min="53" max="53" width="0" style="26" hidden="1" customWidth="1"/>
    <col min="54" max="54" width="4.25390625" style="20" hidden="1" customWidth="1"/>
    <col min="55" max="55" width="13.00390625" style="28" hidden="1" customWidth="1"/>
    <col min="56" max="56" width="9.875" style="28" hidden="1" customWidth="1"/>
    <col min="57" max="16384" width="9.125" style="20" customWidth="1"/>
  </cols>
  <sheetData>
    <row r="1" s="55" customFormat="1" ht="15"/>
    <row r="2" s="55" customFormat="1" ht="15">
      <c r="W2" s="55" t="s">
        <v>209</v>
      </c>
    </row>
    <row r="3" spans="2:52" s="55" customFormat="1" ht="15.75">
      <c r="B3" s="56" t="s">
        <v>146</v>
      </c>
      <c r="C3" s="56"/>
      <c r="AY3" s="132" t="s">
        <v>179</v>
      </c>
      <c r="AZ3" s="132"/>
    </row>
    <row r="4" spans="2:3" s="55" customFormat="1" ht="15.75">
      <c r="B4" s="56"/>
      <c r="C4" s="56"/>
    </row>
    <row r="5" spans="2:3" s="55" customFormat="1" ht="15.75">
      <c r="B5" s="56"/>
      <c r="C5" s="56"/>
    </row>
    <row r="6" spans="2:56" s="75" customFormat="1" ht="78.75" customHeight="1">
      <c r="B6" s="135" t="s">
        <v>34</v>
      </c>
      <c r="C6" s="131" t="s">
        <v>147</v>
      </c>
      <c r="D6" s="131"/>
      <c r="E6" s="131" t="s">
        <v>180</v>
      </c>
      <c r="F6" s="131"/>
      <c r="G6" s="131"/>
      <c r="H6" s="131" t="s">
        <v>35</v>
      </c>
      <c r="I6" s="131"/>
      <c r="J6" s="131"/>
      <c r="K6" s="131" t="s">
        <v>181</v>
      </c>
      <c r="L6" s="131"/>
      <c r="M6" s="131"/>
      <c r="N6" s="131" t="s">
        <v>182</v>
      </c>
      <c r="O6" s="131"/>
      <c r="P6" s="131"/>
      <c r="Q6" s="131" t="s">
        <v>183</v>
      </c>
      <c r="R6" s="131"/>
      <c r="S6" s="131"/>
      <c r="T6" s="131" t="s">
        <v>184</v>
      </c>
      <c r="U6" s="131"/>
      <c r="V6" s="131"/>
      <c r="W6" s="133" t="s">
        <v>171</v>
      </c>
      <c r="X6" s="134"/>
      <c r="Y6" s="131" t="s">
        <v>186</v>
      </c>
      <c r="Z6" s="131"/>
      <c r="AA6" s="131"/>
      <c r="AB6" s="131" t="s">
        <v>187</v>
      </c>
      <c r="AC6" s="131"/>
      <c r="AD6" s="131"/>
      <c r="AE6" s="131" t="s">
        <v>161</v>
      </c>
      <c r="AF6" s="131"/>
      <c r="AG6" s="131"/>
      <c r="AH6" s="131" t="s">
        <v>188</v>
      </c>
      <c r="AI6" s="131"/>
      <c r="AJ6" s="131"/>
      <c r="AK6" s="131" t="s">
        <v>191</v>
      </c>
      <c r="AL6" s="131"/>
      <c r="AM6" s="131"/>
      <c r="AN6" s="131" t="s">
        <v>190</v>
      </c>
      <c r="AO6" s="131"/>
      <c r="AP6" s="131"/>
      <c r="AQ6" s="131" t="s">
        <v>192</v>
      </c>
      <c r="AR6" s="131"/>
      <c r="AS6" s="131"/>
      <c r="AT6" s="131" t="s">
        <v>194</v>
      </c>
      <c r="AU6" s="131"/>
      <c r="AV6" s="131"/>
      <c r="AW6" s="131"/>
      <c r="AX6" s="131" t="s">
        <v>195</v>
      </c>
      <c r="AY6" s="131"/>
      <c r="AZ6" s="131"/>
      <c r="BA6" s="131"/>
      <c r="BB6" s="76"/>
      <c r="BC6" s="131" t="s">
        <v>107</v>
      </c>
      <c r="BD6" s="131"/>
    </row>
    <row r="7" spans="2:56" s="27" customFormat="1" ht="57" customHeight="1">
      <c r="B7" s="136"/>
      <c r="C7" s="40">
        <v>2013</v>
      </c>
      <c r="D7" s="40">
        <v>2014</v>
      </c>
      <c r="E7" s="40" t="s">
        <v>150</v>
      </c>
      <c r="F7" s="40" t="s">
        <v>149</v>
      </c>
      <c r="G7" s="72" t="s">
        <v>52</v>
      </c>
      <c r="H7" s="40" t="s">
        <v>36</v>
      </c>
      <c r="I7" s="40" t="s">
        <v>37</v>
      </c>
      <c r="J7" s="72" t="s">
        <v>52</v>
      </c>
      <c r="K7" s="40" t="s">
        <v>36</v>
      </c>
      <c r="L7" s="40" t="s">
        <v>37</v>
      </c>
      <c r="M7" s="72" t="s">
        <v>52</v>
      </c>
      <c r="N7" s="40" t="s">
        <v>36</v>
      </c>
      <c r="O7" s="40" t="s">
        <v>37</v>
      </c>
      <c r="P7" s="72" t="s">
        <v>52</v>
      </c>
      <c r="Q7" s="40" t="s">
        <v>36</v>
      </c>
      <c r="R7" s="40" t="s">
        <v>37</v>
      </c>
      <c r="S7" s="72" t="s">
        <v>52</v>
      </c>
      <c r="T7" s="40" t="s">
        <v>36</v>
      </c>
      <c r="U7" s="40" t="s">
        <v>37</v>
      </c>
      <c r="V7" s="72" t="s">
        <v>52</v>
      </c>
      <c r="W7" s="40" t="s">
        <v>198</v>
      </c>
      <c r="X7" s="72" t="s">
        <v>52</v>
      </c>
      <c r="Y7" s="40" t="s">
        <v>150</v>
      </c>
      <c r="Z7" s="40" t="s">
        <v>149</v>
      </c>
      <c r="AA7" s="72" t="s">
        <v>52</v>
      </c>
      <c r="AB7" s="40" t="s">
        <v>150</v>
      </c>
      <c r="AC7" s="40" t="s">
        <v>160</v>
      </c>
      <c r="AD7" s="72" t="s">
        <v>52</v>
      </c>
      <c r="AE7" s="40" t="s">
        <v>36</v>
      </c>
      <c r="AF7" s="40" t="s">
        <v>37</v>
      </c>
      <c r="AG7" s="72" t="s">
        <v>52</v>
      </c>
      <c r="AH7" s="40" t="s">
        <v>36</v>
      </c>
      <c r="AI7" s="40" t="s">
        <v>163</v>
      </c>
      <c r="AJ7" s="72" t="s">
        <v>52</v>
      </c>
      <c r="AK7" s="40" t="s">
        <v>164</v>
      </c>
      <c r="AL7" s="40" t="s">
        <v>189</v>
      </c>
      <c r="AM7" s="72" t="s">
        <v>52</v>
      </c>
      <c r="AN7" s="40" t="s">
        <v>36</v>
      </c>
      <c r="AO7" s="40" t="s">
        <v>166</v>
      </c>
      <c r="AP7" s="72" t="s">
        <v>52</v>
      </c>
      <c r="AQ7" s="40" t="s">
        <v>150</v>
      </c>
      <c r="AR7" s="40" t="s">
        <v>149</v>
      </c>
      <c r="AS7" s="72" t="s">
        <v>52</v>
      </c>
      <c r="AT7" s="40" t="s">
        <v>167</v>
      </c>
      <c r="AU7" s="40" t="s">
        <v>193</v>
      </c>
      <c r="AV7" s="40" t="s">
        <v>168</v>
      </c>
      <c r="AW7" s="72" t="s">
        <v>52</v>
      </c>
      <c r="AX7" s="40" t="s">
        <v>169</v>
      </c>
      <c r="AY7" s="40" t="s">
        <v>196</v>
      </c>
      <c r="AZ7" s="40" t="s">
        <v>197</v>
      </c>
      <c r="BA7" s="72" t="s">
        <v>52</v>
      </c>
      <c r="BB7" s="41"/>
      <c r="BC7" s="73" t="s">
        <v>55</v>
      </c>
      <c r="BD7" s="74" t="s">
        <v>54</v>
      </c>
    </row>
    <row r="8" spans="1:56" ht="15.75">
      <c r="A8" s="20" t="s">
        <v>53</v>
      </c>
      <c r="B8" s="31" t="s">
        <v>38</v>
      </c>
      <c r="C8" s="29">
        <v>61124</v>
      </c>
      <c r="D8" s="29">
        <v>61864</v>
      </c>
      <c r="E8" s="29">
        <f>Т_роста!C8</f>
        <v>3369784</v>
      </c>
      <c r="F8" s="43">
        <f aca="true" t="shared" si="0" ref="F8:F18">E8/$D8</f>
        <v>54.47083926031294</v>
      </c>
      <c r="G8" s="45">
        <f>F8/F$19</f>
        <v>1.132633057391944</v>
      </c>
      <c r="H8" s="29">
        <f>Т_роста!G8</f>
        <v>189700</v>
      </c>
      <c r="I8" s="29">
        <f aca="true" t="shared" si="1" ref="I8:I18">H8/$D8</f>
        <v>3.066403724298461</v>
      </c>
      <c r="J8" s="45">
        <f>I8/I$19</f>
        <v>0.07034239517435562</v>
      </c>
      <c r="K8" s="29">
        <f>Т_роста!AA8</f>
        <v>12283471.3</v>
      </c>
      <c r="L8" s="29">
        <f>K8/$D8</f>
        <v>198.55604713565242</v>
      </c>
      <c r="M8" s="45">
        <f>L8/L$19</f>
        <v>2.1070695909952395</v>
      </c>
      <c r="N8" s="29">
        <f>Т_роста!AE8</f>
        <v>2871231</v>
      </c>
      <c r="O8" s="29">
        <f>N8/$D8</f>
        <v>46.41198435277383</v>
      </c>
      <c r="P8" s="45">
        <f>O8/O$19</f>
        <v>1.1972224202262063</v>
      </c>
      <c r="Q8" s="29">
        <f>Т_роста!AI8</f>
        <v>1957287</v>
      </c>
      <c r="R8" s="29">
        <f>Q8/$D8</f>
        <v>31.638545842493212</v>
      </c>
      <c r="S8" s="45">
        <f>R8/R$19</f>
        <v>1.6225939956985456</v>
      </c>
      <c r="T8" s="29">
        <f>Т_роста!AM8</f>
        <v>1410416.1</v>
      </c>
      <c r="U8" s="29">
        <f>T8/$D8</f>
        <v>22.798656730893576</v>
      </c>
      <c r="V8" s="45">
        <f>U8/U$19</f>
        <v>2.0587547157606942</v>
      </c>
      <c r="W8" s="29">
        <f>Т_роста!AU8</f>
        <v>31817.5</v>
      </c>
      <c r="X8" s="45">
        <f>W8/W$19</f>
        <v>1.2600391268533773</v>
      </c>
      <c r="Y8" s="29">
        <f>Т_роста!AY8</f>
        <v>765843.9</v>
      </c>
      <c r="Z8" s="29">
        <f>Y8/$D8</f>
        <v>12.379475947239106</v>
      </c>
      <c r="AA8" s="45" t="e">
        <f>Z8/Z$19</f>
        <v>#DIV/0!</v>
      </c>
      <c r="AB8" s="29">
        <f>Т_роста!BC8</f>
        <v>3443</v>
      </c>
      <c r="AC8" s="29">
        <f>AB8*10000/$D8</f>
        <v>556.543385490754</v>
      </c>
      <c r="AD8" s="45" t="e">
        <f>AC8/AC$19</f>
        <v>#DIV/0!</v>
      </c>
      <c r="AE8" s="29">
        <f>Т_роста!BG8</f>
        <v>3494114.5</v>
      </c>
      <c r="AF8" s="43">
        <f>AE8/$D8</f>
        <v>56.48057836544679</v>
      </c>
      <c r="AG8" s="45">
        <f>AF8/AF$19</f>
        <v>2.313778050926563</v>
      </c>
      <c r="AH8" s="29">
        <f>Т_роста!BK8</f>
        <v>31560</v>
      </c>
      <c r="AI8" s="43">
        <f>AH8*1000/$D8</f>
        <v>510.15129962498384</v>
      </c>
      <c r="AJ8" s="45" t="e">
        <f>AI8/AI$19</f>
        <v>#DIV/0!</v>
      </c>
      <c r="AK8" s="29">
        <f>Т_роста!BO8</f>
        <v>1069</v>
      </c>
      <c r="AL8" s="36">
        <f>AK8*1000/$D8</f>
        <v>17.2798396482607</v>
      </c>
      <c r="AM8" s="45">
        <f>AL8/AL$19</f>
        <v>0.8263936625487287</v>
      </c>
      <c r="AN8" s="29">
        <f>Т_роста!BS8</f>
        <v>103</v>
      </c>
      <c r="AO8" s="36">
        <f>AN8*10000/$D8</f>
        <v>16.649424544161388</v>
      </c>
      <c r="AP8" s="45">
        <f>AO$19/AO8</f>
        <v>1.3612359533635097</v>
      </c>
      <c r="AQ8" s="29">
        <f>Т_роста!BW8</f>
        <v>37743</v>
      </c>
      <c r="AR8" s="43">
        <f>AQ8/$D8</f>
        <v>0.6100963403594982</v>
      </c>
      <c r="AS8" s="45">
        <f>AR8/AR$19</f>
        <v>1.292346903283027</v>
      </c>
      <c r="AT8" s="29">
        <v>4402</v>
      </c>
      <c r="AU8" s="29">
        <v>2804</v>
      </c>
      <c r="AV8" s="29">
        <f>AU8/AT8*100</f>
        <v>63.698318945933664</v>
      </c>
      <c r="AW8" s="45" t="e">
        <f>AV8/AV$19</f>
        <v>#DIV/0!</v>
      </c>
      <c r="AX8" s="29">
        <v>261.1</v>
      </c>
      <c r="AY8" s="29">
        <v>199</v>
      </c>
      <c r="AZ8" s="29">
        <f>AY8/AX8*100</f>
        <v>76.2160091918805</v>
      </c>
      <c r="BA8" s="45" t="e">
        <f>AZ8/AZ$19</f>
        <v>#DIV/0!</v>
      </c>
      <c r="BB8" s="42"/>
      <c r="BC8" s="46" t="e">
        <f aca="true" t="shared" si="2" ref="BC8:BC19">AVERAGE(G8,J8,M8,P8,S8,V8,X8,AA8,AD8,AG8,AJ8,AM8,AP8,AS8,AW8,BA8)</f>
        <v>#DIV/0!</v>
      </c>
      <c r="BD8" s="47" t="e">
        <f>RANK(BC8,$BC$8:$BC$18,0)</f>
        <v>#DIV/0!</v>
      </c>
    </row>
    <row r="9" spans="2:56" ht="15.75">
      <c r="B9" s="31" t="s">
        <v>39</v>
      </c>
      <c r="C9" s="29">
        <v>18459</v>
      </c>
      <c r="D9" s="29">
        <v>18682</v>
      </c>
      <c r="E9" s="29">
        <f>Т_роста!C9</f>
        <v>0</v>
      </c>
      <c r="F9" s="43">
        <f t="shared" si="0"/>
        <v>0</v>
      </c>
      <c r="G9" s="45">
        <f aca="true" t="shared" si="3" ref="G9:G19">F9/F$19</f>
        <v>0</v>
      </c>
      <c r="H9" s="29">
        <f>Т_роста!G9</f>
        <v>0</v>
      </c>
      <c r="I9" s="29">
        <f t="shared" si="1"/>
        <v>0</v>
      </c>
      <c r="J9" s="45">
        <f aca="true" t="shared" si="4" ref="J9:J19">I9/I$19</f>
        <v>0</v>
      </c>
      <c r="K9" s="29">
        <f>Т_роста!AA9</f>
        <v>0</v>
      </c>
      <c r="L9" s="29">
        <f aca="true" t="shared" si="5" ref="L9:L18">K9/$D9</f>
        <v>0</v>
      </c>
      <c r="M9" s="45">
        <f aca="true" t="shared" si="6" ref="M9:M19">L9/L$19</f>
        <v>0</v>
      </c>
      <c r="N9" s="29">
        <f>Т_роста!AE9</f>
        <v>0</v>
      </c>
      <c r="O9" s="29">
        <f aca="true" t="shared" si="7" ref="O9:O18">N9/$D9</f>
        <v>0</v>
      </c>
      <c r="P9" s="45">
        <f aca="true" t="shared" si="8" ref="P9:P19">O9/O$19</f>
        <v>0</v>
      </c>
      <c r="Q9" s="29">
        <f>Т_роста!AI9</f>
        <v>0</v>
      </c>
      <c r="R9" s="29">
        <f aca="true" t="shared" si="9" ref="R9:R18">Q9/$D9</f>
        <v>0</v>
      </c>
      <c r="S9" s="45">
        <f aca="true" t="shared" si="10" ref="S9:S19">R9/R$19</f>
        <v>0</v>
      </c>
      <c r="T9" s="29">
        <f>Т_роста!AM9</f>
        <v>0</v>
      </c>
      <c r="U9" s="29">
        <f aca="true" t="shared" si="11" ref="U9:U18">T9/$D9</f>
        <v>0</v>
      </c>
      <c r="V9" s="45">
        <f aca="true" t="shared" si="12" ref="V9:V19">U9/U$19</f>
        <v>0</v>
      </c>
      <c r="W9" s="29">
        <f>Т_роста!AU9</f>
        <v>0</v>
      </c>
      <c r="X9" s="45">
        <f aca="true" t="shared" si="13" ref="X9:X19">W9/W$19</f>
        <v>0</v>
      </c>
      <c r="Y9" s="29">
        <f>Т_роста!AY9</f>
        <v>0</v>
      </c>
      <c r="Z9" s="29">
        <f aca="true" t="shared" si="14" ref="Z9:Z18">Y9/$D9</f>
        <v>0</v>
      </c>
      <c r="AA9" s="45" t="e">
        <f aca="true" t="shared" si="15" ref="AA9:AA19">Z9/Z$19</f>
        <v>#DIV/0!</v>
      </c>
      <c r="AB9" s="29">
        <f>Т_роста!BC9</f>
        <v>0</v>
      </c>
      <c r="AC9" s="29">
        <f>AB9*10000/$D9</f>
        <v>0</v>
      </c>
      <c r="AD9" s="45" t="e">
        <f>AC9/AC$19</f>
        <v>#DIV/0!</v>
      </c>
      <c r="AE9" s="29">
        <f>Т_роста!BG9</f>
        <v>0</v>
      </c>
      <c r="AF9" s="43">
        <f aca="true" t="shared" si="16" ref="AF9:AF18">AE9/$D9</f>
        <v>0</v>
      </c>
      <c r="AG9" s="45">
        <f aca="true" t="shared" si="17" ref="AG9:AG19">AF9/AF$19</f>
        <v>0</v>
      </c>
      <c r="AH9" s="29">
        <f>Т_роста!BK9</f>
        <v>0</v>
      </c>
      <c r="AI9" s="43">
        <f aca="true" t="shared" si="18" ref="AI9:AI18">AH9/$D9</f>
        <v>0</v>
      </c>
      <c r="AJ9" s="45" t="e">
        <f>AI9/AI$19</f>
        <v>#DIV/0!</v>
      </c>
      <c r="AK9" s="29">
        <f>Т_роста!BO9</f>
        <v>0</v>
      </c>
      <c r="AL9" s="36">
        <f aca="true" t="shared" si="19" ref="AL9:AL19">AK9*1000/$D9</f>
        <v>0</v>
      </c>
      <c r="AM9" s="45">
        <f aca="true" t="shared" si="20" ref="AM9:AM18">AL9/AL$19</f>
        <v>0</v>
      </c>
      <c r="AN9" s="29">
        <f>Т_роста!BS9</f>
        <v>0</v>
      </c>
      <c r="AO9" s="36">
        <f aca="true" t="shared" si="21" ref="AO9:AO19">AN9*10000/$D9</f>
        <v>0</v>
      </c>
      <c r="AP9" s="45" t="e">
        <f aca="true" t="shared" si="22" ref="AP9:AP19">AO$19/AO9</f>
        <v>#DIV/0!</v>
      </c>
      <c r="AQ9" s="29">
        <f>Т_роста!BW9</f>
        <v>0</v>
      </c>
      <c r="AR9" s="43">
        <f aca="true" t="shared" si="23" ref="AR9:AR19">AQ9/$D9</f>
        <v>0</v>
      </c>
      <c r="AS9" s="45">
        <f aca="true" t="shared" si="24" ref="AS9:AS18">AR9/AR$19</f>
        <v>0</v>
      </c>
      <c r="AT9" s="29"/>
      <c r="AU9" s="29"/>
      <c r="AV9" s="29" t="e">
        <f aca="true" t="shared" si="25" ref="AV9:AV19">AU9/AT9*100</f>
        <v>#DIV/0!</v>
      </c>
      <c r="AW9" s="45" t="e">
        <f aca="true" t="shared" si="26" ref="AW9:AW18">AV9/AV$19</f>
        <v>#DIV/0!</v>
      </c>
      <c r="AX9" s="29"/>
      <c r="AY9" s="29"/>
      <c r="AZ9" s="29" t="e">
        <f>AY9/AX9*100</f>
        <v>#DIV/0!</v>
      </c>
      <c r="BA9" s="45" t="e">
        <f>AZ9/AZ$19</f>
        <v>#DIV/0!</v>
      </c>
      <c r="BB9" s="42"/>
      <c r="BC9" s="46" t="e">
        <f t="shared" si="2"/>
        <v>#DIV/0!</v>
      </c>
      <c r="BD9" s="47" t="e">
        <f aca="true" t="shared" si="27" ref="BD9:BD18">RANK(BC9,$BC$8:$BC$18,0)</f>
        <v>#DIV/0!</v>
      </c>
    </row>
    <row r="10" spans="2:56" ht="15.75">
      <c r="B10" s="31" t="s">
        <v>40</v>
      </c>
      <c r="C10" s="29">
        <v>29723</v>
      </c>
      <c r="D10" s="29">
        <v>30581</v>
      </c>
      <c r="E10" s="29">
        <f>Т_роста!C10</f>
        <v>0</v>
      </c>
      <c r="F10" s="43">
        <f t="shared" si="0"/>
        <v>0</v>
      </c>
      <c r="G10" s="45">
        <f t="shared" si="3"/>
        <v>0</v>
      </c>
      <c r="H10" s="29">
        <f>Т_роста!G10</f>
        <v>0</v>
      </c>
      <c r="I10" s="29">
        <f t="shared" si="1"/>
        <v>0</v>
      </c>
      <c r="J10" s="45">
        <f t="shared" si="4"/>
        <v>0</v>
      </c>
      <c r="K10" s="29">
        <f>Т_роста!AA10</f>
        <v>0</v>
      </c>
      <c r="L10" s="29">
        <f t="shared" si="5"/>
        <v>0</v>
      </c>
      <c r="M10" s="45">
        <f t="shared" si="6"/>
        <v>0</v>
      </c>
      <c r="N10" s="29">
        <f>Т_роста!AE10</f>
        <v>0</v>
      </c>
      <c r="O10" s="29">
        <f t="shared" si="7"/>
        <v>0</v>
      </c>
      <c r="P10" s="45">
        <f t="shared" si="8"/>
        <v>0</v>
      </c>
      <c r="Q10" s="29">
        <f>Т_роста!AI10</f>
        <v>0</v>
      </c>
      <c r="R10" s="29">
        <f t="shared" si="9"/>
        <v>0</v>
      </c>
      <c r="S10" s="45">
        <f t="shared" si="10"/>
        <v>0</v>
      </c>
      <c r="T10" s="29">
        <f>Т_роста!AM10</f>
        <v>0</v>
      </c>
      <c r="U10" s="29">
        <f t="shared" si="11"/>
        <v>0</v>
      </c>
      <c r="V10" s="45">
        <f t="shared" si="12"/>
        <v>0</v>
      </c>
      <c r="W10" s="29">
        <f>Т_роста!AU10</f>
        <v>0</v>
      </c>
      <c r="X10" s="45">
        <f t="shared" si="13"/>
        <v>0</v>
      </c>
      <c r="Y10" s="29">
        <f>Т_роста!AY10</f>
        <v>0</v>
      </c>
      <c r="Z10" s="29">
        <f t="shared" si="14"/>
        <v>0</v>
      </c>
      <c r="AA10" s="45" t="e">
        <f t="shared" si="15"/>
        <v>#DIV/0!</v>
      </c>
      <c r="AB10" s="29">
        <f>Т_роста!BC10</f>
        <v>0</v>
      </c>
      <c r="AC10" s="29">
        <f aca="true" t="shared" si="28" ref="AC10:AC19">AB10*10000/$D10</f>
        <v>0</v>
      </c>
      <c r="AD10" s="45" t="e">
        <f>AC10/AC$19</f>
        <v>#DIV/0!</v>
      </c>
      <c r="AE10" s="29">
        <f>Т_роста!BG10</f>
        <v>0</v>
      </c>
      <c r="AF10" s="43">
        <f t="shared" si="16"/>
        <v>0</v>
      </c>
      <c r="AG10" s="45">
        <f t="shared" si="17"/>
        <v>0</v>
      </c>
      <c r="AH10" s="29">
        <f>Т_роста!BK10</f>
        <v>0</v>
      </c>
      <c r="AI10" s="43">
        <f t="shared" si="18"/>
        <v>0</v>
      </c>
      <c r="AJ10" s="45" t="e">
        <f>AI10/AI$19</f>
        <v>#DIV/0!</v>
      </c>
      <c r="AK10" s="29">
        <f>Т_роста!BO10</f>
        <v>0</v>
      </c>
      <c r="AL10" s="36">
        <f t="shared" si="19"/>
        <v>0</v>
      </c>
      <c r="AM10" s="45">
        <f t="shared" si="20"/>
        <v>0</v>
      </c>
      <c r="AN10" s="29">
        <f>Т_роста!BS10</f>
        <v>0</v>
      </c>
      <c r="AO10" s="36">
        <f t="shared" si="21"/>
        <v>0</v>
      </c>
      <c r="AP10" s="45" t="e">
        <f t="shared" si="22"/>
        <v>#DIV/0!</v>
      </c>
      <c r="AQ10" s="29">
        <f>Т_роста!BW10</f>
        <v>0</v>
      </c>
      <c r="AR10" s="43">
        <f t="shared" si="23"/>
        <v>0</v>
      </c>
      <c r="AS10" s="45">
        <f t="shared" si="24"/>
        <v>0</v>
      </c>
      <c r="AT10" s="29"/>
      <c r="AU10" s="29"/>
      <c r="AV10" s="29" t="e">
        <f t="shared" si="25"/>
        <v>#DIV/0!</v>
      </c>
      <c r="AW10" s="45" t="e">
        <f t="shared" si="26"/>
        <v>#DIV/0!</v>
      </c>
      <c r="AX10" s="29"/>
      <c r="AY10" s="29"/>
      <c r="AZ10" s="29" t="e">
        <f aca="true" t="shared" si="29" ref="AZ10:AZ19">AY10/AX10*100</f>
        <v>#DIV/0!</v>
      </c>
      <c r="BA10" s="45" t="e">
        <f>AZ10/AZ$19</f>
        <v>#DIV/0!</v>
      </c>
      <c r="BB10" s="42"/>
      <c r="BC10" s="46" t="e">
        <f t="shared" si="2"/>
        <v>#DIV/0!</v>
      </c>
      <c r="BD10" s="47" t="e">
        <f t="shared" si="27"/>
        <v>#DIV/0!</v>
      </c>
    </row>
    <row r="11" spans="2:56" ht="15.75">
      <c r="B11" s="31" t="s">
        <v>41</v>
      </c>
      <c r="C11" s="29">
        <v>14509</v>
      </c>
      <c r="D11" s="29">
        <v>14473</v>
      </c>
      <c r="E11" s="29">
        <f>Т_роста!C11</f>
        <v>0</v>
      </c>
      <c r="F11" s="43">
        <f t="shared" si="0"/>
        <v>0</v>
      </c>
      <c r="G11" s="45">
        <f t="shared" si="3"/>
        <v>0</v>
      </c>
      <c r="H11" s="29">
        <f>Т_роста!G11</f>
        <v>0</v>
      </c>
      <c r="I11" s="29">
        <f t="shared" si="1"/>
        <v>0</v>
      </c>
      <c r="J11" s="45">
        <f t="shared" si="4"/>
        <v>0</v>
      </c>
      <c r="K11" s="29">
        <f>Т_роста!AA11</f>
        <v>0</v>
      </c>
      <c r="L11" s="29">
        <f t="shared" si="5"/>
        <v>0</v>
      </c>
      <c r="M11" s="45">
        <f t="shared" si="6"/>
        <v>0</v>
      </c>
      <c r="N11" s="29">
        <f>Т_роста!AE11</f>
        <v>0</v>
      </c>
      <c r="O11" s="29">
        <f t="shared" si="7"/>
        <v>0</v>
      </c>
      <c r="P11" s="45">
        <f t="shared" si="8"/>
        <v>0</v>
      </c>
      <c r="Q11" s="29">
        <f>Т_роста!AI11</f>
        <v>0</v>
      </c>
      <c r="R11" s="29">
        <f t="shared" si="9"/>
        <v>0</v>
      </c>
      <c r="S11" s="45">
        <f t="shared" si="10"/>
        <v>0</v>
      </c>
      <c r="T11" s="29">
        <f>Т_роста!AM11</f>
        <v>0</v>
      </c>
      <c r="U11" s="29">
        <f t="shared" si="11"/>
        <v>0</v>
      </c>
      <c r="V11" s="45">
        <f t="shared" si="12"/>
        <v>0</v>
      </c>
      <c r="W11" s="29">
        <f>Т_роста!AU11</f>
        <v>0</v>
      </c>
      <c r="X11" s="45">
        <f t="shared" si="13"/>
        <v>0</v>
      </c>
      <c r="Y11" s="29">
        <f>Т_роста!AY11</f>
        <v>0</v>
      </c>
      <c r="Z11" s="29">
        <f t="shared" si="14"/>
        <v>0</v>
      </c>
      <c r="AA11" s="45" t="e">
        <f t="shared" si="15"/>
        <v>#DIV/0!</v>
      </c>
      <c r="AB11" s="29">
        <f>Т_роста!BC11</f>
        <v>0</v>
      </c>
      <c r="AC11" s="29">
        <f t="shared" si="28"/>
        <v>0</v>
      </c>
      <c r="AD11" s="45" t="e">
        <f>AC11/AC$19</f>
        <v>#DIV/0!</v>
      </c>
      <c r="AE11" s="29">
        <f>Т_роста!BG11</f>
        <v>0</v>
      </c>
      <c r="AF11" s="43">
        <f t="shared" si="16"/>
        <v>0</v>
      </c>
      <c r="AG11" s="45">
        <f t="shared" si="17"/>
        <v>0</v>
      </c>
      <c r="AH11" s="29">
        <f>Т_роста!BK11</f>
        <v>0</v>
      </c>
      <c r="AI11" s="43">
        <f t="shared" si="18"/>
        <v>0</v>
      </c>
      <c r="AJ11" s="45" t="e">
        <f>AI11/AI$19</f>
        <v>#DIV/0!</v>
      </c>
      <c r="AK11" s="29">
        <f>Т_роста!BO11</f>
        <v>0</v>
      </c>
      <c r="AL11" s="36">
        <f t="shared" si="19"/>
        <v>0</v>
      </c>
      <c r="AM11" s="45">
        <f t="shared" si="20"/>
        <v>0</v>
      </c>
      <c r="AN11" s="29">
        <f>Т_роста!BS11</f>
        <v>0</v>
      </c>
      <c r="AO11" s="36">
        <f t="shared" si="21"/>
        <v>0</v>
      </c>
      <c r="AP11" s="45" t="e">
        <f t="shared" si="22"/>
        <v>#DIV/0!</v>
      </c>
      <c r="AQ11" s="29">
        <f>Т_роста!BW11</f>
        <v>0</v>
      </c>
      <c r="AR11" s="43">
        <f t="shared" si="23"/>
        <v>0</v>
      </c>
      <c r="AS11" s="45">
        <f t="shared" si="24"/>
        <v>0</v>
      </c>
      <c r="AT11" s="29"/>
      <c r="AU11" s="29"/>
      <c r="AV11" s="29" t="e">
        <f t="shared" si="25"/>
        <v>#DIV/0!</v>
      </c>
      <c r="AW11" s="45" t="e">
        <f t="shared" si="26"/>
        <v>#DIV/0!</v>
      </c>
      <c r="AX11" s="29"/>
      <c r="AY11" s="29"/>
      <c r="AZ11" s="29" t="e">
        <f t="shared" si="29"/>
        <v>#DIV/0!</v>
      </c>
      <c r="BA11" s="45" t="e">
        <f>AZ11/AZ$19</f>
        <v>#DIV/0!</v>
      </c>
      <c r="BB11" s="42"/>
      <c r="BC11" s="46" t="e">
        <f t="shared" si="2"/>
        <v>#DIV/0!</v>
      </c>
      <c r="BD11" s="47" t="e">
        <f t="shared" si="27"/>
        <v>#DIV/0!</v>
      </c>
    </row>
    <row r="12" spans="2:56" ht="15.75">
      <c r="B12" s="31" t="s">
        <v>42</v>
      </c>
      <c r="C12" s="29">
        <v>12441</v>
      </c>
      <c r="D12" s="29">
        <v>12359</v>
      </c>
      <c r="E12" s="29">
        <f>Т_роста!C12</f>
        <v>0</v>
      </c>
      <c r="F12" s="43">
        <f t="shared" si="0"/>
        <v>0</v>
      </c>
      <c r="G12" s="45">
        <f t="shared" si="3"/>
        <v>0</v>
      </c>
      <c r="H12" s="29">
        <f>Т_роста!G12</f>
        <v>0</v>
      </c>
      <c r="I12" s="29">
        <f t="shared" si="1"/>
        <v>0</v>
      </c>
      <c r="J12" s="45">
        <f t="shared" si="4"/>
        <v>0</v>
      </c>
      <c r="K12" s="29">
        <f>Т_роста!AA12</f>
        <v>0</v>
      </c>
      <c r="L12" s="29">
        <f t="shared" si="5"/>
        <v>0</v>
      </c>
      <c r="M12" s="45">
        <f t="shared" si="6"/>
        <v>0</v>
      </c>
      <c r="N12" s="29">
        <f>Т_роста!AE12</f>
        <v>0</v>
      </c>
      <c r="O12" s="29">
        <f t="shared" si="7"/>
        <v>0</v>
      </c>
      <c r="P12" s="45">
        <f t="shared" si="8"/>
        <v>0</v>
      </c>
      <c r="Q12" s="29">
        <f>Т_роста!AI12</f>
        <v>0</v>
      </c>
      <c r="R12" s="29">
        <f t="shared" si="9"/>
        <v>0</v>
      </c>
      <c r="S12" s="45">
        <f t="shared" si="10"/>
        <v>0</v>
      </c>
      <c r="T12" s="29">
        <f>Т_роста!AM12</f>
        <v>0</v>
      </c>
      <c r="U12" s="29">
        <f t="shared" si="11"/>
        <v>0</v>
      </c>
      <c r="V12" s="45">
        <f t="shared" si="12"/>
        <v>0</v>
      </c>
      <c r="W12" s="29">
        <f>Т_роста!AU12</f>
        <v>0</v>
      </c>
      <c r="X12" s="45">
        <f t="shared" si="13"/>
        <v>0</v>
      </c>
      <c r="Y12" s="29">
        <f>Т_роста!AY12</f>
        <v>0</v>
      </c>
      <c r="Z12" s="29">
        <f t="shared" si="14"/>
        <v>0</v>
      </c>
      <c r="AA12" s="45" t="e">
        <f t="shared" si="15"/>
        <v>#DIV/0!</v>
      </c>
      <c r="AB12" s="29">
        <f>Т_роста!BC12</f>
        <v>0</v>
      </c>
      <c r="AC12" s="29">
        <f t="shared" si="28"/>
        <v>0</v>
      </c>
      <c r="AD12" s="45" t="e">
        <f aca="true" t="shared" si="30" ref="AD12:AD18">AC12/AC$19</f>
        <v>#DIV/0!</v>
      </c>
      <c r="AE12" s="29">
        <f>Т_роста!BG12</f>
        <v>0</v>
      </c>
      <c r="AF12" s="43">
        <f t="shared" si="16"/>
        <v>0</v>
      </c>
      <c r="AG12" s="45">
        <f t="shared" si="17"/>
        <v>0</v>
      </c>
      <c r="AH12" s="29">
        <f>Т_роста!BK12</f>
        <v>0</v>
      </c>
      <c r="AI12" s="43">
        <f t="shared" si="18"/>
        <v>0</v>
      </c>
      <c r="AJ12" s="45" t="e">
        <f aca="true" t="shared" si="31" ref="AJ12:AJ19">AI12/AI$19</f>
        <v>#DIV/0!</v>
      </c>
      <c r="AK12" s="29">
        <f>Т_роста!BO12</f>
        <v>0</v>
      </c>
      <c r="AL12" s="36">
        <f t="shared" si="19"/>
        <v>0</v>
      </c>
      <c r="AM12" s="45">
        <f t="shared" si="20"/>
        <v>0</v>
      </c>
      <c r="AN12" s="29">
        <f>Т_роста!BS12</f>
        <v>0</v>
      </c>
      <c r="AO12" s="36">
        <f t="shared" si="21"/>
        <v>0</v>
      </c>
      <c r="AP12" s="45" t="e">
        <f t="shared" si="22"/>
        <v>#DIV/0!</v>
      </c>
      <c r="AQ12" s="29">
        <f>Т_роста!BW12</f>
        <v>0</v>
      </c>
      <c r="AR12" s="43">
        <f t="shared" si="23"/>
        <v>0</v>
      </c>
      <c r="AS12" s="45">
        <f t="shared" si="24"/>
        <v>0</v>
      </c>
      <c r="AT12" s="29"/>
      <c r="AU12" s="29"/>
      <c r="AV12" s="29" t="e">
        <f t="shared" si="25"/>
        <v>#DIV/0!</v>
      </c>
      <c r="AW12" s="45" t="e">
        <f t="shared" si="26"/>
        <v>#DIV/0!</v>
      </c>
      <c r="AX12" s="29"/>
      <c r="AY12" s="29"/>
      <c r="AZ12" s="29" t="e">
        <f t="shared" si="29"/>
        <v>#DIV/0!</v>
      </c>
      <c r="BA12" s="45" t="e">
        <f aca="true" t="shared" si="32" ref="BA12:BA18">AZ12/AZ$19</f>
        <v>#DIV/0!</v>
      </c>
      <c r="BB12" s="42"/>
      <c r="BC12" s="46" t="e">
        <f t="shared" si="2"/>
        <v>#DIV/0!</v>
      </c>
      <c r="BD12" s="47" t="e">
        <f t="shared" si="27"/>
        <v>#DIV/0!</v>
      </c>
    </row>
    <row r="13" spans="2:56" ht="15.75">
      <c r="B13" s="31" t="s">
        <v>43</v>
      </c>
      <c r="C13" s="29">
        <v>11404</v>
      </c>
      <c r="D13" s="29">
        <v>11335</v>
      </c>
      <c r="E13" s="29">
        <f>Т_роста!C13</f>
        <v>0</v>
      </c>
      <c r="F13" s="43">
        <f t="shared" si="0"/>
        <v>0</v>
      </c>
      <c r="G13" s="45">
        <f t="shared" si="3"/>
        <v>0</v>
      </c>
      <c r="H13" s="29">
        <f>Т_роста!G13</f>
        <v>0</v>
      </c>
      <c r="I13" s="29">
        <f t="shared" si="1"/>
        <v>0</v>
      </c>
      <c r="J13" s="45">
        <f t="shared" si="4"/>
        <v>0</v>
      </c>
      <c r="K13" s="29">
        <f>Т_роста!AA13</f>
        <v>0</v>
      </c>
      <c r="L13" s="29">
        <f t="shared" si="5"/>
        <v>0</v>
      </c>
      <c r="M13" s="45">
        <f t="shared" si="6"/>
        <v>0</v>
      </c>
      <c r="N13" s="29">
        <f>Т_роста!AE13</f>
        <v>0</v>
      </c>
      <c r="O13" s="29">
        <f t="shared" si="7"/>
        <v>0</v>
      </c>
      <c r="P13" s="45">
        <f t="shared" si="8"/>
        <v>0</v>
      </c>
      <c r="Q13" s="29">
        <f>Т_роста!AI13</f>
        <v>0</v>
      </c>
      <c r="R13" s="29">
        <f t="shared" si="9"/>
        <v>0</v>
      </c>
      <c r="S13" s="45">
        <f t="shared" si="10"/>
        <v>0</v>
      </c>
      <c r="T13" s="29">
        <f>Т_роста!AM13</f>
        <v>0</v>
      </c>
      <c r="U13" s="29">
        <f t="shared" si="11"/>
        <v>0</v>
      </c>
      <c r="V13" s="45">
        <f t="shared" si="12"/>
        <v>0</v>
      </c>
      <c r="W13" s="29">
        <f>Т_роста!AU13</f>
        <v>0</v>
      </c>
      <c r="X13" s="45">
        <f t="shared" si="13"/>
        <v>0</v>
      </c>
      <c r="Y13" s="29">
        <f>Т_роста!AY13</f>
        <v>0</v>
      </c>
      <c r="Z13" s="29">
        <f t="shared" si="14"/>
        <v>0</v>
      </c>
      <c r="AA13" s="45" t="e">
        <f t="shared" si="15"/>
        <v>#DIV/0!</v>
      </c>
      <c r="AB13" s="29">
        <f>Т_роста!BC13</f>
        <v>0</v>
      </c>
      <c r="AC13" s="29">
        <f t="shared" si="28"/>
        <v>0</v>
      </c>
      <c r="AD13" s="45" t="e">
        <f t="shared" si="30"/>
        <v>#DIV/0!</v>
      </c>
      <c r="AE13" s="29">
        <f>Т_роста!BG13</f>
        <v>0</v>
      </c>
      <c r="AF13" s="43">
        <f t="shared" si="16"/>
        <v>0</v>
      </c>
      <c r="AG13" s="45">
        <f t="shared" si="17"/>
        <v>0</v>
      </c>
      <c r="AH13" s="29">
        <f>Т_роста!BK13</f>
        <v>0</v>
      </c>
      <c r="AI13" s="43">
        <f t="shared" si="18"/>
        <v>0</v>
      </c>
      <c r="AJ13" s="45" t="e">
        <f t="shared" si="31"/>
        <v>#DIV/0!</v>
      </c>
      <c r="AK13" s="29">
        <f>Т_роста!BO13</f>
        <v>0</v>
      </c>
      <c r="AL13" s="36">
        <f t="shared" si="19"/>
        <v>0</v>
      </c>
      <c r="AM13" s="45">
        <f t="shared" si="20"/>
        <v>0</v>
      </c>
      <c r="AN13" s="29">
        <f>Т_роста!BS13</f>
        <v>0</v>
      </c>
      <c r="AO13" s="36">
        <f t="shared" si="21"/>
        <v>0</v>
      </c>
      <c r="AP13" s="45" t="e">
        <f t="shared" si="22"/>
        <v>#DIV/0!</v>
      </c>
      <c r="AQ13" s="29">
        <f>Т_роста!BW13</f>
        <v>0</v>
      </c>
      <c r="AR13" s="43">
        <f t="shared" si="23"/>
        <v>0</v>
      </c>
      <c r="AS13" s="45">
        <f t="shared" si="24"/>
        <v>0</v>
      </c>
      <c r="AT13" s="29"/>
      <c r="AU13" s="29"/>
      <c r="AV13" s="29" t="e">
        <f t="shared" si="25"/>
        <v>#DIV/0!</v>
      </c>
      <c r="AW13" s="45" t="e">
        <f t="shared" si="26"/>
        <v>#DIV/0!</v>
      </c>
      <c r="AX13" s="29"/>
      <c r="AY13" s="29"/>
      <c r="AZ13" s="29" t="e">
        <f t="shared" si="29"/>
        <v>#DIV/0!</v>
      </c>
      <c r="BA13" s="45" t="e">
        <f t="shared" si="32"/>
        <v>#DIV/0!</v>
      </c>
      <c r="BB13" s="42"/>
      <c r="BC13" s="46" t="e">
        <f t="shared" si="2"/>
        <v>#DIV/0!</v>
      </c>
      <c r="BD13" s="47" t="e">
        <f t="shared" si="27"/>
        <v>#DIV/0!</v>
      </c>
    </row>
    <row r="14" spans="2:56" ht="15.75">
      <c r="B14" s="31" t="s">
        <v>44</v>
      </c>
      <c r="C14" s="29">
        <v>14535</v>
      </c>
      <c r="D14" s="29">
        <v>14585</v>
      </c>
      <c r="E14" s="29">
        <f>Т_роста!C14</f>
        <v>0</v>
      </c>
      <c r="F14" s="43">
        <f t="shared" si="0"/>
        <v>0</v>
      </c>
      <c r="G14" s="45">
        <f t="shared" si="3"/>
        <v>0</v>
      </c>
      <c r="H14" s="29">
        <f>Т_роста!G14</f>
        <v>0</v>
      </c>
      <c r="I14" s="29">
        <f t="shared" si="1"/>
        <v>0</v>
      </c>
      <c r="J14" s="45">
        <f t="shared" si="4"/>
        <v>0</v>
      </c>
      <c r="K14" s="29">
        <f>Т_роста!AA14</f>
        <v>0</v>
      </c>
      <c r="L14" s="29">
        <f t="shared" si="5"/>
        <v>0</v>
      </c>
      <c r="M14" s="45">
        <f t="shared" si="6"/>
        <v>0</v>
      </c>
      <c r="N14" s="29">
        <f>Т_роста!AE14</f>
        <v>0</v>
      </c>
      <c r="O14" s="29">
        <f t="shared" si="7"/>
        <v>0</v>
      </c>
      <c r="P14" s="45">
        <f t="shared" si="8"/>
        <v>0</v>
      </c>
      <c r="Q14" s="29">
        <f>Т_роста!AI14</f>
        <v>0</v>
      </c>
      <c r="R14" s="29">
        <f t="shared" si="9"/>
        <v>0</v>
      </c>
      <c r="S14" s="45">
        <f t="shared" si="10"/>
        <v>0</v>
      </c>
      <c r="T14" s="29">
        <f>Т_роста!AM14</f>
        <v>0</v>
      </c>
      <c r="U14" s="29">
        <f t="shared" si="11"/>
        <v>0</v>
      </c>
      <c r="V14" s="45">
        <f t="shared" si="12"/>
        <v>0</v>
      </c>
      <c r="W14" s="29">
        <f>Т_роста!AU14</f>
        <v>0</v>
      </c>
      <c r="X14" s="45">
        <f t="shared" si="13"/>
        <v>0</v>
      </c>
      <c r="Y14" s="29">
        <f>Т_роста!AY14</f>
        <v>0</v>
      </c>
      <c r="Z14" s="29">
        <f t="shared" si="14"/>
        <v>0</v>
      </c>
      <c r="AA14" s="45" t="e">
        <f t="shared" si="15"/>
        <v>#DIV/0!</v>
      </c>
      <c r="AB14" s="29">
        <f>Т_роста!BC14</f>
        <v>0</v>
      </c>
      <c r="AC14" s="29">
        <f t="shared" si="28"/>
        <v>0</v>
      </c>
      <c r="AD14" s="45" t="e">
        <f t="shared" si="30"/>
        <v>#DIV/0!</v>
      </c>
      <c r="AE14" s="29">
        <f>Т_роста!BG14</f>
        <v>0</v>
      </c>
      <c r="AF14" s="43">
        <f t="shared" si="16"/>
        <v>0</v>
      </c>
      <c r="AG14" s="45">
        <f t="shared" si="17"/>
        <v>0</v>
      </c>
      <c r="AH14" s="29">
        <f>Т_роста!BK14</f>
        <v>0</v>
      </c>
      <c r="AI14" s="43">
        <f t="shared" si="18"/>
        <v>0</v>
      </c>
      <c r="AJ14" s="45" t="e">
        <f t="shared" si="31"/>
        <v>#DIV/0!</v>
      </c>
      <c r="AK14" s="29">
        <f>Т_роста!BO14</f>
        <v>0</v>
      </c>
      <c r="AL14" s="36">
        <f t="shared" si="19"/>
        <v>0</v>
      </c>
      <c r="AM14" s="45">
        <f t="shared" si="20"/>
        <v>0</v>
      </c>
      <c r="AN14" s="29">
        <f>Т_роста!BS14</f>
        <v>0</v>
      </c>
      <c r="AO14" s="36">
        <f t="shared" si="21"/>
        <v>0</v>
      </c>
      <c r="AP14" s="45" t="e">
        <f t="shared" si="22"/>
        <v>#DIV/0!</v>
      </c>
      <c r="AQ14" s="29">
        <f>Т_роста!BW14</f>
        <v>0</v>
      </c>
      <c r="AR14" s="43">
        <f t="shared" si="23"/>
        <v>0</v>
      </c>
      <c r="AS14" s="45">
        <f t="shared" si="24"/>
        <v>0</v>
      </c>
      <c r="AT14" s="29"/>
      <c r="AU14" s="29"/>
      <c r="AV14" s="29" t="e">
        <f t="shared" si="25"/>
        <v>#DIV/0!</v>
      </c>
      <c r="AW14" s="45" t="e">
        <f t="shared" si="26"/>
        <v>#DIV/0!</v>
      </c>
      <c r="AX14" s="29"/>
      <c r="AY14" s="29"/>
      <c r="AZ14" s="29" t="e">
        <f t="shared" si="29"/>
        <v>#DIV/0!</v>
      </c>
      <c r="BA14" s="45" t="e">
        <f t="shared" si="32"/>
        <v>#DIV/0!</v>
      </c>
      <c r="BB14" s="42"/>
      <c r="BC14" s="46" t="e">
        <f t="shared" si="2"/>
        <v>#DIV/0!</v>
      </c>
      <c r="BD14" s="47" t="e">
        <f t="shared" si="27"/>
        <v>#DIV/0!</v>
      </c>
    </row>
    <row r="15" spans="2:56" ht="15.75">
      <c r="B15" s="31" t="s">
        <v>45</v>
      </c>
      <c r="C15" s="29">
        <v>16891</v>
      </c>
      <c r="D15" s="29">
        <v>16689</v>
      </c>
      <c r="E15" s="29">
        <f>Т_роста!C15</f>
        <v>0</v>
      </c>
      <c r="F15" s="43">
        <f t="shared" si="0"/>
        <v>0</v>
      </c>
      <c r="G15" s="45">
        <f t="shared" si="3"/>
        <v>0</v>
      </c>
      <c r="H15" s="29">
        <f>Т_роста!G15</f>
        <v>0</v>
      </c>
      <c r="I15" s="29">
        <f t="shared" si="1"/>
        <v>0</v>
      </c>
      <c r="J15" s="45">
        <f t="shared" si="4"/>
        <v>0</v>
      </c>
      <c r="K15" s="29">
        <f>Т_роста!AA15</f>
        <v>0</v>
      </c>
      <c r="L15" s="29">
        <f t="shared" si="5"/>
        <v>0</v>
      </c>
      <c r="M15" s="45">
        <f t="shared" si="6"/>
        <v>0</v>
      </c>
      <c r="N15" s="29">
        <f>Т_роста!AE15</f>
        <v>0</v>
      </c>
      <c r="O15" s="29">
        <f t="shared" si="7"/>
        <v>0</v>
      </c>
      <c r="P15" s="45">
        <f t="shared" si="8"/>
        <v>0</v>
      </c>
      <c r="Q15" s="29">
        <f>Т_роста!AI15</f>
        <v>0</v>
      </c>
      <c r="R15" s="29">
        <f t="shared" si="9"/>
        <v>0</v>
      </c>
      <c r="S15" s="45">
        <f t="shared" si="10"/>
        <v>0</v>
      </c>
      <c r="T15" s="29">
        <f>Т_роста!AM15</f>
        <v>0</v>
      </c>
      <c r="U15" s="29">
        <f t="shared" si="11"/>
        <v>0</v>
      </c>
      <c r="V15" s="45">
        <f t="shared" si="12"/>
        <v>0</v>
      </c>
      <c r="W15" s="29">
        <f>Т_роста!AU15</f>
        <v>0</v>
      </c>
      <c r="X15" s="45">
        <f t="shared" si="13"/>
        <v>0</v>
      </c>
      <c r="Y15" s="29">
        <f>Т_роста!AY15</f>
        <v>0</v>
      </c>
      <c r="Z15" s="29">
        <f t="shared" si="14"/>
        <v>0</v>
      </c>
      <c r="AA15" s="45" t="e">
        <f t="shared" si="15"/>
        <v>#DIV/0!</v>
      </c>
      <c r="AB15" s="29">
        <f>Т_роста!BC15</f>
        <v>0</v>
      </c>
      <c r="AC15" s="29">
        <f t="shared" si="28"/>
        <v>0</v>
      </c>
      <c r="AD15" s="45" t="e">
        <f t="shared" si="30"/>
        <v>#DIV/0!</v>
      </c>
      <c r="AE15" s="29">
        <f>Т_роста!BG15</f>
        <v>0</v>
      </c>
      <c r="AF15" s="43">
        <f t="shared" si="16"/>
        <v>0</v>
      </c>
      <c r="AG15" s="45">
        <f t="shared" si="17"/>
        <v>0</v>
      </c>
      <c r="AH15" s="29">
        <f>Т_роста!BK15</f>
        <v>0</v>
      </c>
      <c r="AI15" s="43">
        <f t="shared" si="18"/>
        <v>0</v>
      </c>
      <c r="AJ15" s="45" t="e">
        <f t="shared" si="31"/>
        <v>#DIV/0!</v>
      </c>
      <c r="AK15" s="29">
        <f>Т_роста!BO15</f>
        <v>0</v>
      </c>
      <c r="AL15" s="36">
        <f t="shared" si="19"/>
        <v>0</v>
      </c>
      <c r="AM15" s="45">
        <f t="shared" si="20"/>
        <v>0</v>
      </c>
      <c r="AN15" s="29">
        <f>Т_роста!BS15</f>
        <v>0</v>
      </c>
      <c r="AO15" s="36">
        <f t="shared" si="21"/>
        <v>0</v>
      </c>
      <c r="AP15" s="45" t="e">
        <f t="shared" si="22"/>
        <v>#DIV/0!</v>
      </c>
      <c r="AQ15" s="29">
        <f>Т_роста!BW15</f>
        <v>0</v>
      </c>
      <c r="AR15" s="43">
        <f t="shared" si="23"/>
        <v>0</v>
      </c>
      <c r="AS15" s="45">
        <f t="shared" si="24"/>
        <v>0</v>
      </c>
      <c r="AT15" s="29"/>
      <c r="AU15" s="29"/>
      <c r="AV15" s="29" t="e">
        <f t="shared" si="25"/>
        <v>#DIV/0!</v>
      </c>
      <c r="AW15" s="45" t="e">
        <f t="shared" si="26"/>
        <v>#DIV/0!</v>
      </c>
      <c r="AX15" s="29"/>
      <c r="AY15" s="29"/>
      <c r="AZ15" s="29" t="e">
        <f t="shared" si="29"/>
        <v>#DIV/0!</v>
      </c>
      <c r="BA15" s="45" t="e">
        <f t="shared" si="32"/>
        <v>#DIV/0!</v>
      </c>
      <c r="BB15" s="42"/>
      <c r="BC15" s="46" t="e">
        <f t="shared" si="2"/>
        <v>#DIV/0!</v>
      </c>
      <c r="BD15" s="47" t="e">
        <f t="shared" si="27"/>
        <v>#DIV/0!</v>
      </c>
    </row>
    <row r="16" spans="2:56" ht="15.75">
      <c r="B16" s="31" t="s">
        <v>46</v>
      </c>
      <c r="C16" s="29">
        <v>9838</v>
      </c>
      <c r="D16" s="29">
        <v>9974</v>
      </c>
      <c r="E16" s="29">
        <f>Т_роста!C16</f>
        <v>0</v>
      </c>
      <c r="F16" s="43">
        <f t="shared" si="0"/>
        <v>0</v>
      </c>
      <c r="G16" s="45">
        <f t="shared" si="3"/>
        <v>0</v>
      </c>
      <c r="H16" s="29">
        <f>Т_роста!G16</f>
        <v>0</v>
      </c>
      <c r="I16" s="29">
        <f t="shared" si="1"/>
        <v>0</v>
      </c>
      <c r="J16" s="45">
        <f t="shared" si="4"/>
        <v>0</v>
      </c>
      <c r="K16" s="29">
        <f>Т_роста!AA16</f>
        <v>0</v>
      </c>
      <c r="L16" s="29">
        <f t="shared" si="5"/>
        <v>0</v>
      </c>
      <c r="M16" s="45">
        <f t="shared" si="6"/>
        <v>0</v>
      </c>
      <c r="N16" s="29">
        <f>Т_роста!AE16</f>
        <v>0</v>
      </c>
      <c r="O16" s="29">
        <f t="shared" si="7"/>
        <v>0</v>
      </c>
      <c r="P16" s="45">
        <f t="shared" si="8"/>
        <v>0</v>
      </c>
      <c r="Q16" s="29">
        <f>Т_роста!AI16</f>
        <v>0</v>
      </c>
      <c r="R16" s="29">
        <f t="shared" si="9"/>
        <v>0</v>
      </c>
      <c r="S16" s="45">
        <f t="shared" si="10"/>
        <v>0</v>
      </c>
      <c r="T16" s="29">
        <f>Т_роста!AM16</f>
        <v>0</v>
      </c>
      <c r="U16" s="29">
        <f t="shared" si="11"/>
        <v>0</v>
      </c>
      <c r="V16" s="45">
        <f t="shared" si="12"/>
        <v>0</v>
      </c>
      <c r="W16" s="29">
        <f>Т_роста!AU16</f>
        <v>0</v>
      </c>
      <c r="X16" s="45">
        <f t="shared" si="13"/>
        <v>0</v>
      </c>
      <c r="Y16" s="29">
        <f>Т_роста!AY16</f>
        <v>0</v>
      </c>
      <c r="Z16" s="29">
        <f t="shared" si="14"/>
        <v>0</v>
      </c>
      <c r="AA16" s="45" t="e">
        <f t="shared" si="15"/>
        <v>#DIV/0!</v>
      </c>
      <c r="AB16" s="29">
        <f>Т_роста!BC16</f>
        <v>0</v>
      </c>
      <c r="AC16" s="29">
        <f t="shared" si="28"/>
        <v>0</v>
      </c>
      <c r="AD16" s="45" t="e">
        <f t="shared" si="30"/>
        <v>#DIV/0!</v>
      </c>
      <c r="AE16" s="29">
        <f>Т_роста!BG16</f>
        <v>0</v>
      </c>
      <c r="AF16" s="43">
        <f t="shared" si="16"/>
        <v>0</v>
      </c>
      <c r="AG16" s="45">
        <f t="shared" si="17"/>
        <v>0</v>
      </c>
      <c r="AH16" s="29">
        <f>Т_роста!BK16</f>
        <v>0</v>
      </c>
      <c r="AI16" s="43">
        <f t="shared" si="18"/>
        <v>0</v>
      </c>
      <c r="AJ16" s="45" t="e">
        <f t="shared" si="31"/>
        <v>#DIV/0!</v>
      </c>
      <c r="AK16" s="29">
        <f>Т_роста!BO16</f>
        <v>0</v>
      </c>
      <c r="AL16" s="36">
        <f t="shared" si="19"/>
        <v>0</v>
      </c>
      <c r="AM16" s="45">
        <f t="shared" si="20"/>
        <v>0</v>
      </c>
      <c r="AN16" s="29">
        <f>Т_роста!BS16</f>
        <v>0</v>
      </c>
      <c r="AO16" s="36">
        <f t="shared" si="21"/>
        <v>0</v>
      </c>
      <c r="AP16" s="45" t="e">
        <f t="shared" si="22"/>
        <v>#DIV/0!</v>
      </c>
      <c r="AQ16" s="29">
        <f>Т_роста!BW16</f>
        <v>0</v>
      </c>
      <c r="AR16" s="43">
        <f t="shared" si="23"/>
        <v>0</v>
      </c>
      <c r="AS16" s="45">
        <f t="shared" si="24"/>
        <v>0</v>
      </c>
      <c r="AT16" s="29"/>
      <c r="AU16" s="29"/>
      <c r="AV16" s="29" t="e">
        <f t="shared" si="25"/>
        <v>#DIV/0!</v>
      </c>
      <c r="AW16" s="45" t="e">
        <f t="shared" si="26"/>
        <v>#DIV/0!</v>
      </c>
      <c r="AX16" s="29"/>
      <c r="AY16" s="29"/>
      <c r="AZ16" s="29" t="e">
        <f t="shared" si="29"/>
        <v>#DIV/0!</v>
      </c>
      <c r="BA16" s="45" t="e">
        <f t="shared" si="32"/>
        <v>#DIV/0!</v>
      </c>
      <c r="BB16" s="42"/>
      <c r="BC16" s="46" t="e">
        <f t="shared" si="2"/>
        <v>#DIV/0!</v>
      </c>
      <c r="BD16" s="47" t="e">
        <f t="shared" si="27"/>
        <v>#DIV/0!</v>
      </c>
    </row>
    <row r="17" spans="2:56" ht="15.75">
      <c r="B17" s="31" t="s">
        <v>47</v>
      </c>
      <c r="C17" s="29">
        <v>8492</v>
      </c>
      <c r="D17" s="29">
        <v>8519</v>
      </c>
      <c r="E17" s="29">
        <f>Т_роста!C17</f>
        <v>0</v>
      </c>
      <c r="F17" s="43">
        <f t="shared" si="0"/>
        <v>0</v>
      </c>
      <c r="G17" s="45">
        <f t="shared" si="3"/>
        <v>0</v>
      </c>
      <c r="H17" s="29">
        <f>Т_роста!G17</f>
        <v>0</v>
      </c>
      <c r="I17" s="29">
        <f t="shared" si="1"/>
        <v>0</v>
      </c>
      <c r="J17" s="45">
        <f t="shared" si="4"/>
        <v>0</v>
      </c>
      <c r="K17" s="29">
        <f>Т_роста!AA17</f>
        <v>0</v>
      </c>
      <c r="L17" s="29">
        <f t="shared" si="5"/>
        <v>0</v>
      </c>
      <c r="M17" s="45">
        <f t="shared" si="6"/>
        <v>0</v>
      </c>
      <c r="N17" s="29">
        <f>Т_роста!AE17</f>
        <v>0</v>
      </c>
      <c r="O17" s="29">
        <f t="shared" si="7"/>
        <v>0</v>
      </c>
      <c r="P17" s="45">
        <f t="shared" si="8"/>
        <v>0</v>
      </c>
      <c r="Q17" s="29">
        <f>Т_роста!AI17</f>
        <v>0</v>
      </c>
      <c r="R17" s="29">
        <f t="shared" si="9"/>
        <v>0</v>
      </c>
      <c r="S17" s="45">
        <f t="shared" si="10"/>
        <v>0</v>
      </c>
      <c r="T17" s="29">
        <f>Т_роста!AM17</f>
        <v>0</v>
      </c>
      <c r="U17" s="29">
        <f t="shared" si="11"/>
        <v>0</v>
      </c>
      <c r="V17" s="45">
        <f t="shared" si="12"/>
        <v>0</v>
      </c>
      <c r="W17" s="29">
        <f>Т_роста!AU17</f>
        <v>0</v>
      </c>
      <c r="X17" s="45">
        <f t="shared" si="13"/>
        <v>0</v>
      </c>
      <c r="Y17" s="29">
        <f>Т_роста!AY17</f>
        <v>0</v>
      </c>
      <c r="Z17" s="29">
        <f t="shared" si="14"/>
        <v>0</v>
      </c>
      <c r="AA17" s="45" t="e">
        <f t="shared" si="15"/>
        <v>#DIV/0!</v>
      </c>
      <c r="AB17" s="29">
        <f>Т_роста!BC17</f>
        <v>0</v>
      </c>
      <c r="AC17" s="29">
        <f t="shared" si="28"/>
        <v>0</v>
      </c>
      <c r="AD17" s="45" t="e">
        <f t="shared" si="30"/>
        <v>#DIV/0!</v>
      </c>
      <c r="AE17" s="29">
        <f>Т_роста!BG17</f>
        <v>0</v>
      </c>
      <c r="AF17" s="43">
        <f t="shared" si="16"/>
        <v>0</v>
      </c>
      <c r="AG17" s="45">
        <f t="shared" si="17"/>
        <v>0</v>
      </c>
      <c r="AH17" s="29">
        <f>Т_роста!BK17</f>
        <v>0</v>
      </c>
      <c r="AI17" s="43">
        <f t="shared" si="18"/>
        <v>0</v>
      </c>
      <c r="AJ17" s="45" t="e">
        <f t="shared" si="31"/>
        <v>#DIV/0!</v>
      </c>
      <c r="AK17" s="29">
        <f>Т_роста!BO17</f>
        <v>0</v>
      </c>
      <c r="AL17" s="36">
        <f t="shared" si="19"/>
        <v>0</v>
      </c>
      <c r="AM17" s="45">
        <f t="shared" si="20"/>
        <v>0</v>
      </c>
      <c r="AN17" s="29">
        <f>Т_роста!BS17</f>
        <v>0</v>
      </c>
      <c r="AO17" s="36">
        <f t="shared" si="21"/>
        <v>0</v>
      </c>
      <c r="AP17" s="45" t="e">
        <f t="shared" si="22"/>
        <v>#DIV/0!</v>
      </c>
      <c r="AQ17" s="29">
        <f>Т_роста!BW17</f>
        <v>0</v>
      </c>
      <c r="AR17" s="43">
        <f t="shared" si="23"/>
        <v>0</v>
      </c>
      <c r="AS17" s="45">
        <f t="shared" si="24"/>
        <v>0</v>
      </c>
      <c r="AT17" s="29"/>
      <c r="AU17" s="29"/>
      <c r="AV17" s="29" t="e">
        <f t="shared" si="25"/>
        <v>#DIV/0!</v>
      </c>
      <c r="AW17" s="45" t="e">
        <f t="shared" si="26"/>
        <v>#DIV/0!</v>
      </c>
      <c r="AX17" s="29"/>
      <c r="AY17" s="29"/>
      <c r="AZ17" s="29" t="e">
        <f t="shared" si="29"/>
        <v>#DIV/0!</v>
      </c>
      <c r="BA17" s="45" t="e">
        <f t="shared" si="32"/>
        <v>#DIV/0!</v>
      </c>
      <c r="BB17" s="42"/>
      <c r="BC17" s="46" t="e">
        <f t="shared" si="2"/>
        <v>#DIV/0!</v>
      </c>
      <c r="BD17" s="47" t="e">
        <f t="shared" si="27"/>
        <v>#DIV/0!</v>
      </c>
    </row>
    <row r="18" spans="2:56" ht="15.75">
      <c r="B18" s="31" t="s">
        <v>48</v>
      </c>
      <c r="C18" s="29">
        <v>13579</v>
      </c>
      <c r="D18" s="29">
        <v>13613</v>
      </c>
      <c r="E18" s="29">
        <f>Т_роста!C18</f>
        <v>0</v>
      </c>
      <c r="F18" s="43">
        <f t="shared" si="0"/>
        <v>0</v>
      </c>
      <c r="G18" s="45">
        <f t="shared" si="3"/>
        <v>0</v>
      </c>
      <c r="H18" s="29">
        <f>Т_роста!G18</f>
        <v>0</v>
      </c>
      <c r="I18" s="29">
        <f t="shared" si="1"/>
        <v>0</v>
      </c>
      <c r="J18" s="45">
        <f t="shared" si="4"/>
        <v>0</v>
      </c>
      <c r="K18" s="29">
        <f>Т_роста!AA18</f>
        <v>0</v>
      </c>
      <c r="L18" s="29">
        <f t="shared" si="5"/>
        <v>0</v>
      </c>
      <c r="M18" s="45">
        <f t="shared" si="6"/>
        <v>0</v>
      </c>
      <c r="N18" s="29">
        <f>Т_роста!AE18</f>
        <v>0</v>
      </c>
      <c r="O18" s="29">
        <f t="shared" si="7"/>
        <v>0</v>
      </c>
      <c r="P18" s="45">
        <f t="shared" si="8"/>
        <v>0</v>
      </c>
      <c r="Q18" s="29">
        <f>Т_роста!AI18</f>
        <v>0</v>
      </c>
      <c r="R18" s="29">
        <f t="shared" si="9"/>
        <v>0</v>
      </c>
      <c r="S18" s="45">
        <f t="shared" si="10"/>
        <v>0</v>
      </c>
      <c r="T18" s="29">
        <f>Т_роста!AM18</f>
        <v>0</v>
      </c>
      <c r="U18" s="29">
        <f t="shared" si="11"/>
        <v>0</v>
      </c>
      <c r="V18" s="45">
        <f t="shared" si="12"/>
        <v>0</v>
      </c>
      <c r="W18" s="29">
        <f>Т_роста!AU18</f>
        <v>0</v>
      </c>
      <c r="X18" s="45">
        <f t="shared" si="13"/>
        <v>0</v>
      </c>
      <c r="Y18" s="29">
        <f>Т_роста!AY18</f>
        <v>0</v>
      </c>
      <c r="Z18" s="29">
        <f t="shared" si="14"/>
        <v>0</v>
      </c>
      <c r="AA18" s="45" t="e">
        <f t="shared" si="15"/>
        <v>#DIV/0!</v>
      </c>
      <c r="AB18" s="29">
        <f>Т_роста!BC18</f>
        <v>0</v>
      </c>
      <c r="AC18" s="29">
        <f t="shared" si="28"/>
        <v>0</v>
      </c>
      <c r="AD18" s="45" t="e">
        <f t="shared" si="30"/>
        <v>#DIV/0!</v>
      </c>
      <c r="AE18" s="29">
        <f>Т_роста!BG18</f>
        <v>0</v>
      </c>
      <c r="AF18" s="43">
        <f t="shared" si="16"/>
        <v>0</v>
      </c>
      <c r="AG18" s="45">
        <f t="shared" si="17"/>
        <v>0</v>
      </c>
      <c r="AH18" s="29">
        <f>Т_роста!BK18</f>
        <v>0</v>
      </c>
      <c r="AI18" s="43">
        <f t="shared" si="18"/>
        <v>0</v>
      </c>
      <c r="AJ18" s="45" t="e">
        <f t="shared" si="31"/>
        <v>#DIV/0!</v>
      </c>
      <c r="AK18" s="29">
        <f>Т_роста!BO18</f>
        <v>0</v>
      </c>
      <c r="AL18" s="36">
        <f t="shared" si="19"/>
        <v>0</v>
      </c>
      <c r="AM18" s="45">
        <f t="shared" si="20"/>
        <v>0</v>
      </c>
      <c r="AN18" s="29">
        <f>Т_роста!BS18</f>
        <v>0</v>
      </c>
      <c r="AO18" s="36">
        <f t="shared" si="21"/>
        <v>0</v>
      </c>
      <c r="AP18" s="45" t="e">
        <f t="shared" si="22"/>
        <v>#DIV/0!</v>
      </c>
      <c r="AQ18" s="29">
        <f>Т_роста!BW18</f>
        <v>0</v>
      </c>
      <c r="AR18" s="43">
        <f t="shared" si="23"/>
        <v>0</v>
      </c>
      <c r="AS18" s="45">
        <f t="shared" si="24"/>
        <v>0</v>
      </c>
      <c r="AT18" s="29"/>
      <c r="AU18" s="29"/>
      <c r="AV18" s="29" t="e">
        <f t="shared" si="25"/>
        <v>#DIV/0!</v>
      </c>
      <c r="AW18" s="45" t="e">
        <f t="shared" si="26"/>
        <v>#DIV/0!</v>
      </c>
      <c r="AX18" s="29"/>
      <c r="AY18" s="29"/>
      <c r="AZ18" s="29" t="e">
        <f t="shared" si="29"/>
        <v>#DIV/0!</v>
      </c>
      <c r="BA18" s="45" t="e">
        <f t="shared" si="32"/>
        <v>#DIV/0!</v>
      </c>
      <c r="BB18" s="42"/>
      <c r="BC18" s="46" t="e">
        <f t="shared" si="2"/>
        <v>#DIV/0!</v>
      </c>
      <c r="BD18" s="47" t="e">
        <f t="shared" si="27"/>
        <v>#DIV/0!</v>
      </c>
    </row>
    <row r="19" spans="2:56" s="68" customFormat="1" ht="15.75">
      <c r="B19" s="57" t="s">
        <v>49</v>
      </c>
      <c r="C19" s="58">
        <f>SUM(C8:C18)</f>
        <v>210995</v>
      </c>
      <c r="D19" s="58">
        <f>SUM(D8:D18)</f>
        <v>212674</v>
      </c>
      <c r="E19" s="59">
        <f>Т_роста!C19</f>
        <v>10227965</v>
      </c>
      <c r="F19" s="60">
        <f>E19/$D19</f>
        <v>48.092220957898</v>
      </c>
      <c r="G19" s="61">
        <f t="shared" si="3"/>
        <v>1</v>
      </c>
      <c r="H19" s="59">
        <f>Т_роста!G19</f>
        <v>9271000</v>
      </c>
      <c r="I19" s="60">
        <f>H19/$D19</f>
        <v>43.59254069608885</v>
      </c>
      <c r="J19" s="61">
        <f t="shared" si="4"/>
        <v>1</v>
      </c>
      <c r="K19" s="59">
        <f>Т_роста!AA19</f>
        <v>20040965.4</v>
      </c>
      <c r="L19" s="59">
        <f>K19/$D19</f>
        <v>94.23326499713176</v>
      </c>
      <c r="M19" s="61">
        <f t="shared" si="6"/>
        <v>1</v>
      </c>
      <c r="N19" s="59">
        <f>Т_роста!AE19</f>
        <v>8244602</v>
      </c>
      <c r="O19" s="59">
        <f>N19/$D19</f>
        <v>38.76638423126475</v>
      </c>
      <c r="P19" s="61">
        <f t="shared" si="8"/>
        <v>1</v>
      </c>
      <c r="Q19" s="59">
        <f>Т_роста!AI19</f>
        <v>4146876</v>
      </c>
      <c r="R19" s="59">
        <f>Q19/$D19</f>
        <v>19.498744557397707</v>
      </c>
      <c r="S19" s="61">
        <f t="shared" si="10"/>
        <v>1</v>
      </c>
      <c r="T19" s="59">
        <f>Т_роста!AM19</f>
        <v>2355152.6</v>
      </c>
      <c r="U19" s="59">
        <f>T19/$D19</f>
        <v>11.074003404271327</v>
      </c>
      <c r="V19" s="61">
        <f t="shared" si="12"/>
        <v>1</v>
      </c>
      <c r="W19" s="29">
        <f>Т_роста!AU19</f>
        <v>25251.2</v>
      </c>
      <c r="X19" s="61">
        <f t="shared" si="13"/>
        <v>1</v>
      </c>
      <c r="Y19" s="59">
        <f>Т_роста!AY19</f>
        <v>0</v>
      </c>
      <c r="Z19" s="59">
        <f>Y19/$D19</f>
        <v>0</v>
      </c>
      <c r="AA19" s="61" t="e">
        <f t="shared" si="15"/>
        <v>#DIV/0!</v>
      </c>
      <c r="AB19" s="59">
        <f>Т_роста!BC19</f>
        <v>0</v>
      </c>
      <c r="AC19" s="59">
        <f t="shared" si="28"/>
        <v>0</v>
      </c>
      <c r="AD19" s="62"/>
      <c r="AE19" s="59">
        <f>Т_роста!BG19</f>
        <v>5191487.8</v>
      </c>
      <c r="AF19" s="60">
        <f>AE19/$D19</f>
        <v>24.410542896639928</v>
      </c>
      <c r="AG19" s="61">
        <f t="shared" si="17"/>
        <v>1</v>
      </c>
      <c r="AH19" s="59">
        <f>Т_роста!BK19</f>
        <v>0</v>
      </c>
      <c r="AI19" s="60">
        <f>AH19/$D19</f>
        <v>0</v>
      </c>
      <c r="AJ19" s="61" t="e">
        <f t="shared" si="31"/>
        <v>#DIV/0!</v>
      </c>
      <c r="AK19" s="59">
        <f>Т_роста!BO19</f>
        <v>4447</v>
      </c>
      <c r="AL19" s="63">
        <f t="shared" si="19"/>
        <v>20.909937274890208</v>
      </c>
      <c r="AM19" s="64">
        <f>AL19/AL$19</f>
        <v>1</v>
      </c>
      <c r="AN19" s="59">
        <f>Т_роста!BS19</f>
        <v>482</v>
      </c>
      <c r="AO19" s="63">
        <f t="shared" si="21"/>
        <v>22.663795292325343</v>
      </c>
      <c r="AP19" s="64">
        <f t="shared" si="22"/>
        <v>1</v>
      </c>
      <c r="AQ19" s="59">
        <f>Т_роста!BW19</f>
        <v>100400</v>
      </c>
      <c r="AR19" s="60">
        <f t="shared" si="23"/>
        <v>0.4720840347198059</v>
      </c>
      <c r="AS19" s="64">
        <f>AR19/AR$19</f>
        <v>1</v>
      </c>
      <c r="AT19" s="58"/>
      <c r="AU19" s="58"/>
      <c r="AV19" s="59" t="e">
        <f t="shared" si="25"/>
        <v>#DIV/0!</v>
      </c>
      <c r="AW19" s="64" t="e">
        <f>AV19/AV$19</f>
        <v>#DIV/0!</v>
      </c>
      <c r="AX19" s="58"/>
      <c r="AY19" s="58"/>
      <c r="AZ19" s="59" t="e">
        <f t="shared" si="29"/>
        <v>#DIV/0!</v>
      </c>
      <c r="BA19" s="62"/>
      <c r="BB19" s="65"/>
      <c r="BC19" s="66" t="e">
        <f t="shared" si="2"/>
        <v>#DIV/0!</v>
      </c>
      <c r="BD19" s="67"/>
    </row>
    <row r="20" spans="2:56" s="68" customFormat="1" ht="15.75">
      <c r="B20" s="69"/>
      <c r="C20" s="70"/>
      <c r="D20" s="70"/>
      <c r="E20" s="70"/>
      <c r="F20" s="70"/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</row>
    <row r="22" ht="18.75">
      <c r="B22" s="98" t="s">
        <v>199</v>
      </c>
    </row>
    <row r="23" ht="15.75">
      <c r="B23" s="95"/>
    </row>
    <row r="24" ht="15.75">
      <c r="B24" s="5"/>
    </row>
    <row r="25" spans="2:52" ht="69.75" customHeight="1">
      <c r="B25" s="99" t="s">
        <v>200</v>
      </c>
      <c r="C25" s="137" t="s">
        <v>203</v>
      </c>
      <c r="D25" s="139"/>
      <c r="E25" s="137" t="s">
        <v>203</v>
      </c>
      <c r="F25" s="139"/>
      <c r="G25" s="100"/>
      <c r="H25" s="137" t="s">
        <v>202</v>
      </c>
      <c r="I25" s="139"/>
      <c r="J25" s="100"/>
      <c r="K25" s="137" t="s">
        <v>203</v>
      </c>
      <c r="L25" s="139"/>
      <c r="M25" s="100"/>
      <c r="N25" s="137" t="s">
        <v>203</v>
      </c>
      <c r="O25" s="139"/>
      <c r="P25" s="100"/>
      <c r="Q25" s="137" t="s">
        <v>203</v>
      </c>
      <c r="R25" s="139"/>
      <c r="S25" s="100"/>
      <c r="T25" s="137" t="s">
        <v>204</v>
      </c>
      <c r="U25" s="139"/>
      <c r="V25" s="100"/>
      <c r="W25" s="101" t="s">
        <v>203</v>
      </c>
      <c r="X25" s="100"/>
      <c r="Y25" s="137" t="s">
        <v>207</v>
      </c>
      <c r="Z25" s="139"/>
      <c r="AA25" s="100"/>
      <c r="AB25" s="137" t="s">
        <v>203</v>
      </c>
      <c r="AC25" s="138"/>
      <c r="AD25" s="138"/>
      <c r="AE25" s="138"/>
      <c r="AF25" s="139"/>
      <c r="AG25" s="100"/>
      <c r="AH25" s="137" t="s">
        <v>203</v>
      </c>
      <c r="AI25" s="138"/>
      <c r="AJ25" s="138"/>
      <c r="AK25" s="138"/>
      <c r="AL25" s="138"/>
      <c r="AM25" s="138"/>
      <c r="AN25" s="138"/>
      <c r="AO25" s="139"/>
      <c r="AP25" s="100"/>
      <c r="AQ25" s="137" t="s">
        <v>204</v>
      </c>
      <c r="AR25" s="139"/>
      <c r="AS25" s="100"/>
      <c r="AT25" s="137" t="s">
        <v>208</v>
      </c>
      <c r="AU25" s="138"/>
      <c r="AV25" s="139"/>
      <c r="AW25" s="100"/>
      <c r="AX25" s="137" t="s">
        <v>204</v>
      </c>
      <c r="AY25" s="138"/>
      <c r="AZ25" s="139"/>
    </row>
    <row r="26" ht="15.75">
      <c r="B26" s="96"/>
    </row>
    <row r="27" spans="2:52" s="55" customFormat="1" ht="43.5" customHeight="1">
      <c r="B27" s="108" t="s">
        <v>201</v>
      </c>
      <c r="C27" s="140" t="s">
        <v>221</v>
      </c>
      <c r="D27" s="141"/>
      <c r="E27" s="140" t="s">
        <v>210</v>
      </c>
      <c r="F27" s="141"/>
      <c r="G27" s="111"/>
      <c r="H27" s="140" t="s">
        <v>210</v>
      </c>
      <c r="I27" s="141"/>
      <c r="J27" s="111"/>
      <c r="K27" s="140" t="s">
        <v>211</v>
      </c>
      <c r="L27" s="141"/>
      <c r="M27" s="111"/>
      <c r="N27" s="140" t="s">
        <v>213</v>
      </c>
      <c r="O27" s="141"/>
      <c r="P27" s="111"/>
      <c r="Q27" s="140" t="s">
        <v>213</v>
      </c>
      <c r="R27" s="141"/>
      <c r="S27" s="111"/>
      <c r="T27" s="140" t="s">
        <v>219</v>
      </c>
      <c r="U27" s="141"/>
      <c r="V27" s="111"/>
      <c r="W27" s="112" t="s">
        <v>215</v>
      </c>
      <c r="X27" s="111"/>
      <c r="Y27" s="140" t="s">
        <v>218</v>
      </c>
      <c r="Z27" s="141"/>
      <c r="AA27" s="111"/>
      <c r="AB27" s="140" t="s">
        <v>220</v>
      </c>
      <c r="AC27" s="142"/>
      <c r="AD27" s="142"/>
      <c r="AE27" s="142"/>
      <c r="AF27" s="141"/>
      <c r="AG27" s="111"/>
      <c r="AH27" s="140" t="s">
        <v>218</v>
      </c>
      <c r="AI27" s="142"/>
      <c r="AJ27" s="113"/>
      <c r="AK27" s="143" t="s">
        <v>222</v>
      </c>
      <c r="AL27" s="143"/>
      <c r="AM27" s="143"/>
      <c r="AN27" s="143"/>
      <c r="AO27" s="143"/>
      <c r="AP27" s="111"/>
      <c r="AQ27" s="140" t="s">
        <v>219</v>
      </c>
      <c r="AR27" s="141"/>
      <c r="AS27" s="111"/>
      <c r="AT27" s="140" t="s">
        <v>217</v>
      </c>
      <c r="AU27" s="142"/>
      <c r="AV27" s="141"/>
      <c r="AW27" s="111"/>
      <c r="AX27" s="140" t="s">
        <v>214</v>
      </c>
      <c r="AY27" s="142"/>
      <c r="AZ27" s="141"/>
    </row>
  </sheetData>
  <sheetProtection password="CE28" sheet="1"/>
  <mergeCells count="47">
    <mergeCell ref="AT27:AV27"/>
    <mergeCell ref="AX27:AZ27"/>
    <mergeCell ref="Y27:Z27"/>
    <mergeCell ref="AB27:AF27"/>
    <mergeCell ref="AQ27:AR27"/>
    <mergeCell ref="AH27:AI27"/>
    <mergeCell ref="AK27:AO27"/>
    <mergeCell ref="K27:L27"/>
    <mergeCell ref="N27:O27"/>
    <mergeCell ref="Q27:R27"/>
    <mergeCell ref="T27:U27"/>
    <mergeCell ref="C25:D25"/>
    <mergeCell ref="C27:D27"/>
    <mergeCell ref="E27:F27"/>
    <mergeCell ref="H27:I27"/>
    <mergeCell ref="N25:O25"/>
    <mergeCell ref="K25:L25"/>
    <mergeCell ref="H25:I25"/>
    <mergeCell ref="E25:F25"/>
    <mergeCell ref="AB25:AF25"/>
    <mergeCell ref="Y25:Z25"/>
    <mergeCell ref="T25:U25"/>
    <mergeCell ref="Q25:R25"/>
    <mergeCell ref="AX25:AZ25"/>
    <mergeCell ref="AT25:AV25"/>
    <mergeCell ref="AQ25:AR25"/>
    <mergeCell ref="AH25:AO25"/>
    <mergeCell ref="BC6:BD6"/>
    <mergeCell ref="AX6:BA6"/>
    <mergeCell ref="B6:B7"/>
    <mergeCell ref="H6:J6"/>
    <mergeCell ref="N6:P6"/>
    <mergeCell ref="T6:V6"/>
    <mergeCell ref="C6:D6"/>
    <mergeCell ref="E6:G6"/>
    <mergeCell ref="K6:M6"/>
    <mergeCell ref="Q6:S6"/>
    <mergeCell ref="Y6:AA6"/>
    <mergeCell ref="AY3:AZ3"/>
    <mergeCell ref="W6:X6"/>
    <mergeCell ref="AE6:AG6"/>
    <mergeCell ref="AH6:AJ6"/>
    <mergeCell ref="AK6:AM6"/>
    <mergeCell ref="AB6:AD6"/>
    <mergeCell ref="AN6:AP6"/>
    <mergeCell ref="AQ6:AS6"/>
    <mergeCell ref="AT6:AW6"/>
  </mergeCells>
  <printOptions/>
  <pageMargins left="0.7" right="0.7" top="0.58" bottom="0.75" header="0.3" footer="0.3"/>
  <pageSetup fitToWidth="2" horizontalDpi="600" verticalDpi="600" orientation="landscape" paperSize="9" scale="53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I18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3.25390625" style="0" customWidth="1"/>
    <col min="2" max="2" width="12.75390625" style="0" customWidth="1"/>
    <col min="3" max="3" width="8.125" style="0" customWidth="1"/>
    <col min="4" max="4" width="12.625" style="0" customWidth="1"/>
    <col min="5" max="5" width="7.375" style="0" customWidth="1"/>
    <col min="6" max="6" width="12.75390625" style="0" customWidth="1"/>
    <col min="7" max="7" width="8.375" style="0" customWidth="1"/>
  </cols>
  <sheetData>
    <row r="4" ht="12.75" customHeight="1"/>
    <row r="5" spans="1:7" ht="30" customHeight="1">
      <c r="A5" s="144" t="s">
        <v>34</v>
      </c>
      <c r="B5" s="146" t="s">
        <v>51</v>
      </c>
      <c r="C5" s="146"/>
      <c r="D5" s="146" t="s">
        <v>108</v>
      </c>
      <c r="E5" s="146"/>
      <c r="F5" s="146" t="s">
        <v>109</v>
      </c>
      <c r="G5" s="146"/>
    </row>
    <row r="6" spans="1:7" ht="12.75">
      <c r="A6" s="145"/>
      <c r="B6" s="8" t="s">
        <v>55</v>
      </c>
      <c r="C6" s="4" t="s">
        <v>54</v>
      </c>
      <c r="D6" s="8" t="s">
        <v>55</v>
      </c>
      <c r="E6" s="4" t="s">
        <v>54</v>
      </c>
      <c r="F6" s="8" t="s">
        <v>55</v>
      </c>
      <c r="G6" s="4" t="s">
        <v>54</v>
      </c>
    </row>
    <row r="7" spans="1:7" ht="12.75">
      <c r="A7" s="7"/>
      <c r="B7" s="3"/>
      <c r="C7" s="3"/>
      <c r="D7" s="3"/>
      <c r="E7" s="3"/>
      <c r="F7" s="3"/>
      <c r="G7" s="3"/>
    </row>
    <row r="8" spans="1:7" ht="12.75">
      <c r="A8" s="7" t="s">
        <v>38</v>
      </c>
      <c r="B8" s="38" t="e">
        <f>Т_роста!CA8</f>
        <v>#DIV/0!</v>
      </c>
      <c r="C8" s="39" t="e">
        <f>Т_роста!CB8</f>
        <v>#DIV/0!</v>
      </c>
      <c r="D8" s="38" t="e">
        <f>На_душу!BC8</f>
        <v>#DIV/0!</v>
      </c>
      <c r="E8" s="39" t="e">
        <f>На_душу!BD8</f>
        <v>#DIV/0!</v>
      </c>
      <c r="F8" s="38" t="e">
        <f>0.6*B8+0.4*D8</f>
        <v>#DIV/0!</v>
      </c>
      <c r="G8" s="39" t="e">
        <f>RANK(F8,$F$8:$F$18,0)</f>
        <v>#DIV/0!</v>
      </c>
    </row>
    <row r="9" spans="1:7" ht="12.75">
      <c r="A9" s="7" t="s">
        <v>39</v>
      </c>
      <c r="B9" s="38" t="e">
        <f>Т_роста!CA9</f>
        <v>#DIV/0!</v>
      </c>
      <c r="C9" s="39" t="e">
        <f>Т_роста!CB9</f>
        <v>#DIV/0!</v>
      </c>
      <c r="D9" s="38" t="e">
        <f>На_душу!BC9</f>
        <v>#DIV/0!</v>
      </c>
      <c r="E9" s="39" t="e">
        <f>На_душу!BD9</f>
        <v>#DIV/0!</v>
      </c>
      <c r="F9" s="38" t="e">
        <f aca="true" t="shared" si="0" ref="F9:F18">0.6*B9+0.4*D9</f>
        <v>#DIV/0!</v>
      </c>
      <c r="G9" s="39" t="e">
        <f aca="true" t="shared" si="1" ref="G9:G18">RANK(F9,$F$8:$F$18,0)</f>
        <v>#DIV/0!</v>
      </c>
    </row>
    <row r="10" spans="1:7" ht="12.75">
      <c r="A10" s="7" t="s">
        <v>40</v>
      </c>
      <c r="B10" s="38" t="e">
        <f>Т_роста!CA10</f>
        <v>#DIV/0!</v>
      </c>
      <c r="C10" s="39" t="e">
        <f>Т_роста!CB10</f>
        <v>#DIV/0!</v>
      </c>
      <c r="D10" s="38" t="e">
        <f>На_душу!BC10</f>
        <v>#DIV/0!</v>
      </c>
      <c r="E10" s="39" t="e">
        <f>На_душу!BD10</f>
        <v>#DIV/0!</v>
      </c>
      <c r="F10" s="38" t="e">
        <f t="shared" si="0"/>
        <v>#DIV/0!</v>
      </c>
      <c r="G10" s="39" t="e">
        <f t="shared" si="1"/>
        <v>#DIV/0!</v>
      </c>
    </row>
    <row r="11" spans="1:7" ht="12.75">
      <c r="A11" s="7" t="s">
        <v>41</v>
      </c>
      <c r="B11" s="38" t="e">
        <f>Т_роста!CA11</f>
        <v>#DIV/0!</v>
      </c>
      <c r="C11" s="39" t="e">
        <f>Т_роста!CB11</f>
        <v>#DIV/0!</v>
      </c>
      <c r="D11" s="38" t="e">
        <f>На_душу!BC11</f>
        <v>#DIV/0!</v>
      </c>
      <c r="E11" s="39" t="e">
        <f>На_душу!BD11</f>
        <v>#DIV/0!</v>
      </c>
      <c r="F11" s="38" t="e">
        <f t="shared" si="0"/>
        <v>#DIV/0!</v>
      </c>
      <c r="G11" s="39" t="e">
        <f t="shared" si="1"/>
        <v>#DIV/0!</v>
      </c>
    </row>
    <row r="12" spans="1:7" ht="12.75">
      <c r="A12" s="7" t="s">
        <v>42</v>
      </c>
      <c r="B12" s="38" t="e">
        <f>Т_роста!CA12</f>
        <v>#DIV/0!</v>
      </c>
      <c r="C12" s="39" t="e">
        <f>Т_роста!CB12</f>
        <v>#DIV/0!</v>
      </c>
      <c r="D12" s="38" t="e">
        <f>На_душу!BC12</f>
        <v>#DIV/0!</v>
      </c>
      <c r="E12" s="39" t="e">
        <f>На_душу!BD12</f>
        <v>#DIV/0!</v>
      </c>
      <c r="F12" s="38" t="e">
        <f t="shared" si="0"/>
        <v>#DIV/0!</v>
      </c>
      <c r="G12" s="39" t="e">
        <f t="shared" si="1"/>
        <v>#DIV/0!</v>
      </c>
    </row>
    <row r="13" spans="1:7" ht="12.75">
      <c r="A13" s="7" t="s">
        <v>43</v>
      </c>
      <c r="B13" s="38" t="e">
        <f>Т_роста!CA13</f>
        <v>#DIV/0!</v>
      </c>
      <c r="C13" s="39" t="e">
        <f>Т_роста!CB13</f>
        <v>#DIV/0!</v>
      </c>
      <c r="D13" s="38" t="e">
        <f>На_душу!BC13</f>
        <v>#DIV/0!</v>
      </c>
      <c r="E13" s="39" t="e">
        <f>На_душу!BD13</f>
        <v>#DIV/0!</v>
      </c>
      <c r="F13" s="38" t="e">
        <f t="shared" si="0"/>
        <v>#DIV/0!</v>
      </c>
      <c r="G13" s="39" t="e">
        <f t="shared" si="1"/>
        <v>#DIV/0!</v>
      </c>
    </row>
    <row r="14" spans="1:7" ht="12.75">
      <c r="A14" s="7" t="s">
        <v>44</v>
      </c>
      <c r="B14" s="38" t="e">
        <f>Т_роста!CA14</f>
        <v>#DIV/0!</v>
      </c>
      <c r="C14" s="39" t="e">
        <f>Т_роста!CB14</f>
        <v>#DIV/0!</v>
      </c>
      <c r="D14" s="38" t="e">
        <f>На_душу!BC14</f>
        <v>#DIV/0!</v>
      </c>
      <c r="E14" s="39" t="e">
        <f>На_душу!BD14</f>
        <v>#DIV/0!</v>
      </c>
      <c r="F14" s="38" t="e">
        <f t="shared" si="0"/>
        <v>#DIV/0!</v>
      </c>
      <c r="G14" s="39" t="e">
        <f t="shared" si="1"/>
        <v>#DIV/0!</v>
      </c>
    </row>
    <row r="15" spans="1:7" ht="12.75">
      <c r="A15" s="7" t="s">
        <v>45</v>
      </c>
      <c r="B15" s="38" t="e">
        <f>Т_роста!CA15</f>
        <v>#DIV/0!</v>
      </c>
      <c r="C15" s="39" t="e">
        <f>Т_роста!CB15</f>
        <v>#DIV/0!</v>
      </c>
      <c r="D15" s="38" t="e">
        <f>На_душу!BC15</f>
        <v>#DIV/0!</v>
      </c>
      <c r="E15" s="39" t="e">
        <f>На_душу!BD15</f>
        <v>#DIV/0!</v>
      </c>
      <c r="F15" s="38" t="e">
        <f t="shared" si="0"/>
        <v>#DIV/0!</v>
      </c>
      <c r="G15" s="39" t="e">
        <f t="shared" si="1"/>
        <v>#DIV/0!</v>
      </c>
    </row>
    <row r="16" spans="1:7" ht="12.75">
      <c r="A16" s="7" t="s">
        <v>46</v>
      </c>
      <c r="B16" s="38" t="e">
        <f>Т_роста!CA16</f>
        <v>#DIV/0!</v>
      </c>
      <c r="C16" s="39" t="e">
        <f>Т_роста!CB16</f>
        <v>#DIV/0!</v>
      </c>
      <c r="D16" s="38" t="e">
        <f>На_душу!BC16</f>
        <v>#DIV/0!</v>
      </c>
      <c r="E16" s="39" t="e">
        <f>На_душу!BD16</f>
        <v>#DIV/0!</v>
      </c>
      <c r="F16" s="38" t="e">
        <f t="shared" si="0"/>
        <v>#DIV/0!</v>
      </c>
      <c r="G16" s="39" t="e">
        <f t="shared" si="1"/>
        <v>#DIV/0!</v>
      </c>
    </row>
    <row r="17" spans="1:7" ht="12.75">
      <c r="A17" s="7" t="s">
        <v>47</v>
      </c>
      <c r="B17" s="38" t="e">
        <f>Т_роста!CA17</f>
        <v>#DIV/0!</v>
      </c>
      <c r="C17" s="39" t="e">
        <f>Т_роста!CB17</f>
        <v>#DIV/0!</v>
      </c>
      <c r="D17" s="38" t="e">
        <f>На_душу!BC17</f>
        <v>#DIV/0!</v>
      </c>
      <c r="E17" s="39" t="e">
        <f>На_душу!BD17</f>
        <v>#DIV/0!</v>
      </c>
      <c r="F17" s="38" t="e">
        <f t="shared" si="0"/>
        <v>#DIV/0!</v>
      </c>
      <c r="G17" s="39" t="e">
        <f t="shared" si="1"/>
        <v>#DIV/0!</v>
      </c>
    </row>
    <row r="18" spans="1:9" ht="12.75">
      <c r="A18" s="7" t="s">
        <v>48</v>
      </c>
      <c r="B18" s="38" t="e">
        <f>Т_роста!CA18</f>
        <v>#DIV/0!</v>
      </c>
      <c r="C18" s="39" t="e">
        <f>Т_роста!CB18</f>
        <v>#DIV/0!</v>
      </c>
      <c r="D18" s="38" t="e">
        <f>На_душу!BC18</f>
        <v>#DIV/0!</v>
      </c>
      <c r="E18" s="39" t="e">
        <f>На_душу!BD18</f>
        <v>#DIV/0!</v>
      </c>
      <c r="F18" s="38" t="e">
        <f t="shared" si="0"/>
        <v>#DIV/0!</v>
      </c>
      <c r="G18" s="39" t="e">
        <f t="shared" si="1"/>
        <v>#DIV/0!</v>
      </c>
      <c r="H18" s="6"/>
      <c r="I18" s="6"/>
    </row>
  </sheetData>
  <sheetProtection password="CE28" sheet="1"/>
  <mergeCells count="4">
    <mergeCell ref="A5:A6"/>
    <mergeCell ref="B5:C5"/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9"/>
  <sheetViews>
    <sheetView view="pageBreakPreview" zoomScale="60" zoomScaleNormal="70" zoomScalePageLayoutView="0" workbookViewId="0" topLeftCell="A1">
      <selection activeCell="E15" sqref="E15"/>
    </sheetView>
  </sheetViews>
  <sheetFormatPr defaultColWidth="9.00390625" defaultRowHeight="12.75"/>
  <cols>
    <col min="1" max="1" width="7.00390625" style="107" customWidth="1"/>
    <col min="2" max="2" width="43.875" style="107" customWidth="1"/>
    <col min="3" max="3" width="41.75390625" style="107" customWidth="1"/>
    <col min="4" max="5" width="46.625" style="107" customWidth="1"/>
    <col min="6" max="6" width="28.75390625" style="107" customWidth="1"/>
    <col min="7" max="7" width="18.00390625" style="107" customWidth="1"/>
    <col min="8" max="8" width="16.375" style="107" customWidth="1"/>
    <col min="9" max="9" width="33.625" style="107" customWidth="1"/>
    <col min="10" max="16384" width="9.125" style="107" customWidth="1"/>
  </cols>
  <sheetData>
    <row r="2" spans="1:9" s="103" customFormat="1" ht="18.75">
      <c r="A2" s="17"/>
      <c r="B2" s="17"/>
      <c r="C2" s="17"/>
      <c r="D2" s="17"/>
      <c r="E2" s="17"/>
      <c r="F2" s="15"/>
      <c r="G2" s="15"/>
      <c r="H2" s="148" t="s">
        <v>110</v>
      </c>
      <c r="I2" s="148"/>
    </row>
    <row r="3" spans="6:9" s="103" customFormat="1" ht="82.5" customHeight="1">
      <c r="F3" s="16"/>
      <c r="G3" s="16"/>
      <c r="H3" s="149" t="s">
        <v>116</v>
      </c>
      <c r="I3" s="149"/>
    </row>
    <row r="4" s="103" customFormat="1" ht="12.75"/>
    <row r="5" spans="2:6" s="103" customFormat="1" ht="18.75">
      <c r="B5" s="147" t="s">
        <v>111</v>
      </c>
      <c r="C5" s="147"/>
      <c r="D5" s="147"/>
      <c r="E5" s="147"/>
      <c r="F5" s="147"/>
    </row>
    <row r="6" spans="2:6" s="103" customFormat="1" ht="18.75">
      <c r="B6" s="147" t="s">
        <v>117</v>
      </c>
      <c r="C6" s="147"/>
      <c r="D6" s="147"/>
      <c r="E6" s="147"/>
      <c r="F6" s="147"/>
    </row>
    <row r="9" spans="1:9" s="103" customFormat="1" ht="32.25" customHeight="1">
      <c r="A9" s="150" t="s">
        <v>0</v>
      </c>
      <c r="B9" s="151" t="s">
        <v>56</v>
      </c>
      <c r="C9" s="151" t="s">
        <v>118</v>
      </c>
      <c r="D9" s="151"/>
      <c r="E9" s="151" t="s">
        <v>119</v>
      </c>
      <c r="F9" s="151"/>
      <c r="G9" s="151" t="s">
        <v>2</v>
      </c>
      <c r="H9" s="152" t="s">
        <v>120</v>
      </c>
      <c r="I9" s="151" t="s">
        <v>121</v>
      </c>
    </row>
    <row r="10" spans="1:9" s="103" customFormat="1" ht="31.5" customHeight="1">
      <c r="A10" s="150"/>
      <c r="B10" s="151"/>
      <c r="C10" s="2" t="s">
        <v>59</v>
      </c>
      <c r="D10" s="2" t="s">
        <v>1</v>
      </c>
      <c r="E10" s="2" t="s">
        <v>59</v>
      </c>
      <c r="F10" s="2" t="s">
        <v>1</v>
      </c>
      <c r="G10" s="151"/>
      <c r="H10" s="153"/>
      <c r="I10" s="151"/>
    </row>
    <row r="11" spans="1:8" s="103" customFormat="1" ht="18.75">
      <c r="A11" s="10">
        <v>1</v>
      </c>
      <c r="B11" s="11" t="s">
        <v>3</v>
      </c>
      <c r="C11" s="11"/>
      <c r="D11" s="11"/>
      <c r="E11" s="11"/>
      <c r="F11" s="11"/>
      <c r="G11" s="18"/>
      <c r="H11" s="19"/>
    </row>
    <row r="12" spans="1:9" s="103" customFormat="1" ht="54" customHeight="1">
      <c r="A12" s="9" t="s">
        <v>19</v>
      </c>
      <c r="B12" s="2" t="s">
        <v>57</v>
      </c>
      <c r="C12" s="2" t="s">
        <v>63</v>
      </c>
      <c r="D12" s="2" t="s">
        <v>4</v>
      </c>
      <c r="E12" s="2" t="s">
        <v>60</v>
      </c>
      <c r="F12" s="2" t="s">
        <v>7</v>
      </c>
      <c r="G12" s="2" t="s">
        <v>5</v>
      </c>
      <c r="H12" s="2" t="s">
        <v>30</v>
      </c>
      <c r="I12" s="152" t="s">
        <v>122</v>
      </c>
    </row>
    <row r="13" spans="1:9" s="103" customFormat="1" ht="84" customHeight="1">
      <c r="A13" s="9" t="s">
        <v>20</v>
      </c>
      <c r="B13" s="104" t="s">
        <v>62</v>
      </c>
      <c r="C13" s="2" t="s">
        <v>65</v>
      </c>
      <c r="D13" s="2" t="s">
        <v>4</v>
      </c>
      <c r="E13" s="104" t="s">
        <v>6</v>
      </c>
      <c r="F13" s="2" t="s">
        <v>7</v>
      </c>
      <c r="G13" s="2" t="s">
        <v>5</v>
      </c>
      <c r="H13" s="2" t="s">
        <v>30</v>
      </c>
      <c r="I13" s="153"/>
    </row>
    <row r="14" spans="1:12" s="103" customFormat="1" ht="54" customHeight="1">
      <c r="A14" s="9" t="s">
        <v>21</v>
      </c>
      <c r="B14" s="2" t="s">
        <v>58</v>
      </c>
      <c r="C14" s="2" t="s">
        <v>63</v>
      </c>
      <c r="D14" s="2" t="s">
        <v>4</v>
      </c>
      <c r="E14" s="2" t="s">
        <v>61</v>
      </c>
      <c r="F14" s="2" t="s">
        <v>7</v>
      </c>
      <c r="G14" s="2" t="s">
        <v>5</v>
      </c>
      <c r="H14" s="2" t="s">
        <v>30</v>
      </c>
      <c r="I14" s="152" t="s">
        <v>123</v>
      </c>
      <c r="L14" s="13"/>
    </row>
    <row r="15" spans="1:12" s="103" customFormat="1" ht="83.25" customHeight="1">
      <c r="A15" s="9" t="s">
        <v>22</v>
      </c>
      <c r="B15" s="104" t="s">
        <v>75</v>
      </c>
      <c r="C15" s="104" t="s">
        <v>8</v>
      </c>
      <c r="D15" s="2" t="s">
        <v>9</v>
      </c>
      <c r="E15" s="105"/>
      <c r="F15" s="105"/>
      <c r="G15" s="2" t="s">
        <v>5</v>
      </c>
      <c r="H15" s="2" t="s">
        <v>30</v>
      </c>
      <c r="I15" s="154"/>
      <c r="L15" s="14"/>
    </row>
    <row r="16" spans="1:12" s="103" customFormat="1" ht="60" customHeight="1">
      <c r="A16" s="9" t="s">
        <v>23</v>
      </c>
      <c r="B16" s="2" t="s">
        <v>66</v>
      </c>
      <c r="C16" s="2" t="s">
        <v>65</v>
      </c>
      <c r="D16" s="2" t="s">
        <v>4</v>
      </c>
      <c r="E16" s="105"/>
      <c r="F16" s="105"/>
      <c r="G16" s="2" t="s">
        <v>5</v>
      </c>
      <c r="H16" s="2" t="s">
        <v>30</v>
      </c>
      <c r="I16" s="154"/>
      <c r="L16" s="14"/>
    </row>
    <row r="17" spans="1:9" s="103" customFormat="1" ht="63.75" customHeight="1">
      <c r="A17" s="9" t="s">
        <v>24</v>
      </c>
      <c r="B17" s="2" t="s">
        <v>67</v>
      </c>
      <c r="C17" s="2" t="s">
        <v>65</v>
      </c>
      <c r="D17" s="2" t="s">
        <v>4</v>
      </c>
      <c r="E17" s="105"/>
      <c r="F17" s="105"/>
      <c r="G17" s="2" t="s">
        <v>5</v>
      </c>
      <c r="H17" s="2" t="s">
        <v>30</v>
      </c>
      <c r="I17" s="154"/>
    </row>
    <row r="18" spans="1:9" s="103" customFormat="1" ht="60.75" customHeight="1">
      <c r="A18" s="9" t="s">
        <v>25</v>
      </c>
      <c r="B18" s="2" t="s">
        <v>68</v>
      </c>
      <c r="C18" s="2" t="s">
        <v>65</v>
      </c>
      <c r="D18" s="2" t="s">
        <v>4</v>
      </c>
      <c r="E18" s="105"/>
      <c r="F18" s="105"/>
      <c r="G18" s="2" t="s">
        <v>5</v>
      </c>
      <c r="H18" s="2" t="s">
        <v>30</v>
      </c>
      <c r="I18" s="153"/>
    </row>
    <row r="19" spans="1:9" s="103" customFormat="1" ht="102" customHeight="1">
      <c r="A19" s="9" t="s">
        <v>26</v>
      </c>
      <c r="B19" s="2" t="s">
        <v>89</v>
      </c>
      <c r="C19" s="2" t="s">
        <v>63</v>
      </c>
      <c r="D19" s="2" t="s">
        <v>4</v>
      </c>
      <c r="E19" s="2" t="s">
        <v>64</v>
      </c>
      <c r="F19" s="2" t="s">
        <v>7</v>
      </c>
      <c r="G19" s="2" t="s">
        <v>5</v>
      </c>
      <c r="H19" s="2" t="s">
        <v>30</v>
      </c>
      <c r="I19" s="2" t="s">
        <v>124</v>
      </c>
    </row>
    <row r="20" spans="1:9" s="103" customFormat="1" ht="24.75" customHeight="1">
      <c r="A20" s="10">
        <v>2</v>
      </c>
      <c r="B20" s="155" t="s">
        <v>85</v>
      </c>
      <c r="C20" s="156"/>
      <c r="D20" s="106"/>
      <c r="E20" s="106"/>
      <c r="F20" s="106"/>
      <c r="G20" s="106"/>
      <c r="H20" s="106"/>
      <c r="I20" s="106"/>
    </row>
    <row r="21" spans="1:9" s="103" customFormat="1" ht="70.5" customHeight="1">
      <c r="A21" s="9" t="s">
        <v>27</v>
      </c>
      <c r="B21" s="2" t="s">
        <v>69</v>
      </c>
      <c r="C21" s="2" t="s">
        <v>11</v>
      </c>
      <c r="D21" s="2" t="s">
        <v>4</v>
      </c>
      <c r="E21" s="2" t="s">
        <v>70</v>
      </c>
      <c r="F21" s="2" t="s">
        <v>7</v>
      </c>
      <c r="G21" s="2" t="s">
        <v>5</v>
      </c>
      <c r="H21" s="2" t="s">
        <v>30</v>
      </c>
      <c r="I21" s="152" t="s">
        <v>125</v>
      </c>
    </row>
    <row r="22" spans="1:9" s="103" customFormat="1" ht="80.25" customHeight="1">
      <c r="A22" s="9" t="s">
        <v>28</v>
      </c>
      <c r="B22" s="2" t="s">
        <v>71</v>
      </c>
      <c r="C22" s="2" t="s">
        <v>72</v>
      </c>
      <c r="D22" s="2" t="s">
        <v>4</v>
      </c>
      <c r="E22" s="2" t="s">
        <v>10</v>
      </c>
      <c r="F22" s="2" t="s">
        <v>7</v>
      </c>
      <c r="G22" s="2" t="s">
        <v>5</v>
      </c>
      <c r="H22" s="2" t="s">
        <v>30</v>
      </c>
      <c r="I22" s="153"/>
    </row>
    <row r="23" spans="1:9" s="103" customFormat="1" ht="78.75" customHeight="1">
      <c r="A23" s="9" t="s">
        <v>29</v>
      </c>
      <c r="B23" s="2" t="s">
        <v>83</v>
      </c>
      <c r="C23" s="2" t="s">
        <v>13</v>
      </c>
      <c r="D23" s="2" t="s">
        <v>4</v>
      </c>
      <c r="E23" s="2" t="s">
        <v>12</v>
      </c>
      <c r="F23" s="2" t="s">
        <v>7</v>
      </c>
      <c r="G23" s="2" t="s">
        <v>5</v>
      </c>
      <c r="H23" s="2" t="s">
        <v>30</v>
      </c>
      <c r="I23" s="2" t="s">
        <v>126</v>
      </c>
    </row>
    <row r="24" spans="1:9" s="103" customFormat="1" ht="18.75">
      <c r="A24" s="10">
        <v>3</v>
      </c>
      <c r="B24" s="155" t="s">
        <v>15</v>
      </c>
      <c r="C24" s="156"/>
      <c r="D24" s="11"/>
      <c r="E24" s="106"/>
      <c r="F24" s="2"/>
      <c r="G24" s="106"/>
      <c r="H24" s="106"/>
      <c r="I24" s="106"/>
    </row>
    <row r="25" spans="1:9" s="103" customFormat="1" ht="83.25" customHeight="1">
      <c r="A25" s="9" t="s">
        <v>94</v>
      </c>
      <c r="B25" s="2" t="s">
        <v>113</v>
      </c>
      <c r="C25" s="2" t="s">
        <v>17</v>
      </c>
      <c r="D25" s="2" t="s">
        <v>4</v>
      </c>
      <c r="E25" s="105"/>
      <c r="F25" s="105"/>
      <c r="G25" s="2" t="s">
        <v>5</v>
      </c>
      <c r="H25" s="2" t="s">
        <v>30</v>
      </c>
      <c r="I25" s="2" t="s">
        <v>127</v>
      </c>
    </row>
    <row r="26" spans="1:9" s="103" customFormat="1" ht="70.5" customHeight="1">
      <c r="A26" s="9" t="s">
        <v>95</v>
      </c>
      <c r="B26" s="2" t="s">
        <v>76</v>
      </c>
      <c r="C26" s="2" t="s">
        <v>16</v>
      </c>
      <c r="D26" s="2" t="s">
        <v>4</v>
      </c>
      <c r="E26" s="2" t="s">
        <v>76</v>
      </c>
      <c r="F26" s="1" t="s">
        <v>77</v>
      </c>
      <c r="G26" s="2" t="s">
        <v>5</v>
      </c>
      <c r="H26" s="2" t="s">
        <v>30</v>
      </c>
      <c r="I26" s="2" t="s">
        <v>128</v>
      </c>
    </row>
    <row r="27" spans="1:9" s="103" customFormat="1" ht="26.25" customHeight="1">
      <c r="A27" s="10">
        <v>4</v>
      </c>
      <c r="B27" s="155" t="s">
        <v>96</v>
      </c>
      <c r="C27" s="156"/>
      <c r="D27" s="11"/>
      <c r="E27" s="106"/>
      <c r="F27" s="1"/>
      <c r="G27" s="106"/>
      <c r="H27" s="2"/>
      <c r="I27" s="106"/>
    </row>
    <row r="28" spans="1:9" s="103" customFormat="1" ht="81" customHeight="1">
      <c r="A28" s="9" t="s">
        <v>97</v>
      </c>
      <c r="B28" s="2" t="s">
        <v>78</v>
      </c>
      <c r="C28" s="2" t="s">
        <v>79</v>
      </c>
      <c r="D28" s="2" t="s">
        <v>4</v>
      </c>
      <c r="E28" s="2" t="s">
        <v>185</v>
      </c>
      <c r="F28" s="2" t="s">
        <v>7</v>
      </c>
      <c r="G28" s="2" t="s">
        <v>18</v>
      </c>
      <c r="H28" s="2" t="s">
        <v>30</v>
      </c>
      <c r="I28" s="2" t="s">
        <v>129</v>
      </c>
    </row>
    <row r="29" spans="1:9" s="103" customFormat="1" ht="62.25" customHeight="1">
      <c r="A29" s="2" t="s">
        <v>98</v>
      </c>
      <c r="B29" s="2" t="s">
        <v>82</v>
      </c>
      <c r="C29" s="2" t="s">
        <v>65</v>
      </c>
      <c r="D29" s="2" t="s">
        <v>80</v>
      </c>
      <c r="E29" s="2" t="s">
        <v>81</v>
      </c>
      <c r="F29" s="2" t="s">
        <v>130</v>
      </c>
      <c r="G29" s="2" t="s">
        <v>5</v>
      </c>
      <c r="H29" s="2" t="s">
        <v>31</v>
      </c>
      <c r="I29" s="152" t="s">
        <v>131</v>
      </c>
    </row>
    <row r="30" spans="1:9" s="103" customFormat="1" ht="69.75" customHeight="1">
      <c r="A30" s="2" t="s">
        <v>99</v>
      </c>
      <c r="B30" s="2" t="s">
        <v>132</v>
      </c>
      <c r="C30" s="2" t="s">
        <v>65</v>
      </c>
      <c r="D30" s="2" t="s">
        <v>4</v>
      </c>
      <c r="E30" s="2" t="s">
        <v>133</v>
      </c>
      <c r="F30" s="2" t="s">
        <v>7</v>
      </c>
      <c r="G30" s="2" t="s">
        <v>5</v>
      </c>
      <c r="H30" s="2" t="s">
        <v>30</v>
      </c>
      <c r="I30" s="153"/>
    </row>
    <row r="31" spans="1:9" s="103" customFormat="1" ht="66.75" customHeight="1">
      <c r="A31" s="2" t="s">
        <v>100</v>
      </c>
      <c r="B31" s="2" t="s">
        <v>162</v>
      </c>
      <c r="C31" s="2" t="s">
        <v>65</v>
      </c>
      <c r="D31" s="2" t="s">
        <v>4</v>
      </c>
      <c r="E31" s="2" t="s">
        <v>32</v>
      </c>
      <c r="F31" s="2" t="s">
        <v>134</v>
      </c>
      <c r="G31" s="2" t="s">
        <v>5</v>
      </c>
      <c r="H31" s="2" t="s">
        <v>31</v>
      </c>
      <c r="I31" s="2" t="s">
        <v>128</v>
      </c>
    </row>
    <row r="32" spans="1:9" s="103" customFormat="1" ht="25.5" customHeight="1">
      <c r="A32" s="2" t="s">
        <v>101</v>
      </c>
      <c r="B32" s="155" t="s">
        <v>112</v>
      </c>
      <c r="C32" s="156"/>
      <c r="D32" s="106"/>
      <c r="E32" s="106"/>
      <c r="F32" s="2"/>
      <c r="G32" s="106"/>
      <c r="H32" s="106"/>
      <c r="I32" s="106"/>
    </row>
    <row r="33" spans="1:9" s="103" customFormat="1" ht="57.75" customHeight="1">
      <c r="A33" s="2" t="s">
        <v>102</v>
      </c>
      <c r="B33" s="2" t="s">
        <v>86</v>
      </c>
      <c r="C33" s="2" t="s">
        <v>65</v>
      </c>
      <c r="D33" s="2" t="s">
        <v>4</v>
      </c>
      <c r="E33" s="1" t="s">
        <v>88</v>
      </c>
      <c r="F33" s="2" t="s">
        <v>87</v>
      </c>
      <c r="G33" s="2" t="s">
        <v>5</v>
      </c>
      <c r="H33" s="2" t="s">
        <v>30</v>
      </c>
      <c r="I33" s="152" t="s">
        <v>128</v>
      </c>
    </row>
    <row r="34" spans="1:9" s="103" customFormat="1" ht="65.25" customHeight="1">
      <c r="A34" s="2" t="s">
        <v>103</v>
      </c>
      <c r="B34" s="2" t="s">
        <v>91</v>
      </c>
      <c r="C34" s="2" t="s">
        <v>92</v>
      </c>
      <c r="D34" s="2" t="s">
        <v>4</v>
      </c>
      <c r="E34" s="12" t="s">
        <v>93</v>
      </c>
      <c r="F34" s="1" t="s">
        <v>90</v>
      </c>
      <c r="G34" s="2" t="s">
        <v>5</v>
      </c>
      <c r="H34" s="2" t="s">
        <v>30</v>
      </c>
      <c r="I34" s="154"/>
    </row>
    <row r="35" spans="1:9" s="103" customFormat="1" ht="78.75" customHeight="1">
      <c r="A35" s="2" t="s">
        <v>104</v>
      </c>
      <c r="B35" s="2" t="s">
        <v>73</v>
      </c>
      <c r="C35" s="1" t="s">
        <v>74</v>
      </c>
      <c r="D35" s="2" t="s">
        <v>4</v>
      </c>
      <c r="E35" s="2" t="s">
        <v>14</v>
      </c>
      <c r="F35" s="2" t="s">
        <v>84</v>
      </c>
      <c r="G35" s="2" t="s">
        <v>5</v>
      </c>
      <c r="H35" s="2" t="s">
        <v>30</v>
      </c>
      <c r="I35" s="2" t="s">
        <v>126</v>
      </c>
    </row>
    <row r="36" spans="1:9" s="103" customFormat="1" ht="84" customHeight="1">
      <c r="A36" s="2" t="s">
        <v>105</v>
      </c>
      <c r="B36" s="2" t="s">
        <v>135</v>
      </c>
      <c r="C36" s="105"/>
      <c r="D36" s="105"/>
      <c r="E36" s="2" t="s">
        <v>136</v>
      </c>
      <c r="F36" s="2" t="s">
        <v>137</v>
      </c>
      <c r="G36" s="2" t="s">
        <v>5</v>
      </c>
      <c r="H36" s="2" t="s">
        <v>30</v>
      </c>
      <c r="I36" s="2" t="s">
        <v>138</v>
      </c>
    </row>
    <row r="37" spans="1:9" s="103" customFormat="1" ht="99" customHeight="1">
      <c r="A37" s="1" t="s">
        <v>106</v>
      </c>
      <c r="B37" s="2" t="s">
        <v>33</v>
      </c>
      <c r="C37" s="105"/>
      <c r="D37" s="105"/>
      <c r="E37" s="2" t="s">
        <v>139</v>
      </c>
      <c r="F37" s="2" t="s">
        <v>140</v>
      </c>
      <c r="G37" s="2" t="s">
        <v>5</v>
      </c>
      <c r="H37" s="2" t="s">
        <v>31</v>
      </c>
      <c r="I37" s="2" t="s">
        <v>126</v>
      </c>
    </row>
    <row r="39" spans="1:9" ht="51" customHeight="1">
      <c r="A39" s="103"/>
      <c r="B39" s="157" t="s">
        <v>141</v>
      </c>
      <c r="C39" s="157"/>
      <c r="D39" s="157"/>
      <c r="E39" s="157"/>
      <c r="F39" s="157"/>
      <c r="G39" s="157"/>
      <c r="H39" s="157"/>
      <c r="I39" s="157"/>
    </row>
  </sheetData>
  <sheetProtection/>
  <mergeCells count="21">
    <mergeCell ref="B39:I39"/>
    <mergeCell ref="B24:C24"/>
    <mergeCell ref="B27:C27"/>
    <mergeCell ref="I29:I30"/>
    <mergeCell ref="B32:C32"/>
    <mergeCell ref="I14:I18"/>
    <mergeCell ref="B20:C20"/>
    <mergeCell ref="I21:I22"/>
    <mergeCell ref="I33:I34"/>
    <mergeCell ref="G9:G10"/>
    <mergeCell ref="H9:H10"/>
    <mergeCell ref="I9:I10"/>
    <mergeCell ref="I12:I13"/>
    <mergeCell ref="A9:A10"/>
    <mergeCell ref="B9:B10"/>
    <mergeCell ref="C9:D9"/>
    <mergeCell ref="E9:F9"/>
    <mergeCell ref="B6:F6"/>
    <mergeCell ref="H2:I2"/>
    <mergeCell ref="H3:I3"/>
    <mergeCell ref="B5:F5"/>
  </mergeCells>
  <printOptions/>
  <pageMargins left="0.87" right="0.5" top="0.7480314960629921" bottom="0.7480314960629921" header="0.31496062992125984" footer="0.31496062992125984"/>
  <pageSetup fitToHeight="3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alarushkin</cp:lastModifiedBy>
  <cp:lastPrinted>2015-04-14T02:14:55Z</cp:lastPrinted>
  <dcterms:created xsi:type="dcterms:W3CDTF">2014-03-31T09:36:53Z</dcterms:created>
  <dcterms:modified xsi:type="dcterms:W3CDTF">2016-03-28T10:04:38Z</dcterms:modified>
  <cp:category/>
  <cp:version/>
  <cp:contentType/>
  <cp:contentStatus/>
</cp:coreProperties>
</file>